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L:\STANDARDS\FirearmsToolmarks\107_BPR\"/>
    </mc:Choice>
  </mc:AlternateContent>
  <xr:revisionPtr revIDLastSave="0" documentId="8_{9D4845D9-D5D1-4594-A48C-2B1564D607EE}" xr6:coauthVersionLast="47" xr6:coauthVersionMax="47" xr10:uidLastSave="{00000000-0000-0000-0000-000000000000}"/>
  <bookViews>
    <workbookView xWindow="-103" yWindow="-103" windowWidth="21600" windowHeight="13869" xr2:uid="{00000000-000D-0000-FFFF-FFFF00000000}"/>
  </bookViews>
  <sheets>
    <sheet name="Trigger Pull Data Version 2" sheetId="1" r:id="rId1"/>
    <sheet name="Levene's Modified Test" sheetId="2" r:id="rId2"/>
    <sheet name="Revolver in SA" sheetId="3" r:id="rId3"/>
    <sheet name="Revolver in DA" sheetId="4" r:id="rId4"/>
    <sheet name="Pistol" sheetId="5" r:id="rId5"/>
    <sheet name="Rifle" sheetId="6" r:id="rId6"/>
    <sheet name="Shotgun" sheetId="7" r:id="rId7"/>
    <sheet name="spring const. vs. T" sheetId="8" r:id="rId8"/>
  </sheets>
  <definedNames>
    <definedName name="OLE_LINK1" localSheetId="7">'spring const. vs. T'!$C$3</definedName>
    <definedName name="OLE_LINK7" localSheetId="7">'spring const. vs. T'!$B$2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7" l="1"/>
  <c r="I9" i="7"/>
  <c r="I8" i="7"/>
  <c r="J8" i="7" s="1"/>
  <c r="I10" i="6"/>
  <c r="J10" i="6" s="1"/>
  <c r="J9" i="6"/>
  <c r="I9" i="6"/>
  <c r="J8" i="6"/>
  <c r="I8" i="6"/>
  <c r="I14" i="6" s="1"/>
  <c r="I16" i="6" s="1"/>
  <c r="C18" i="6" s="1"/>
  <c r="I10" i="5"/>
  <c r="J9" i="5"/>
  <c r="I9" i="5"/>
  <c r="I8" i="5"/>
  <c r="J8" i="5" s="1"/>
  <c r="J10" i="4"/>
  <c r="I10" i="4"/>
  <c r="I9" i="4"/>
  <c r="J9" i="4" s="1"/>
  <c r="I8" i="4"/>
  <c r="I14" i="4" s="1"/>
  <c r="I16" i="4" s="1"/>
  <c r="C18" i="4" s="1"/>
  <c r="I10" i="3"/>
  <c r="I9" i="3"/>
  <c r="I14" i="3" s="1"/>
  <c r="I8" i="3"/>
  <c r="J8" i="3" s="1"/>
  <c r="G18" i="2"/>
  <c r="G28" i="2" s="1"/>
  <c r="F18" i="2"/>
  <c r="F28" i="2" s="1"/>
  <c r="E18" i="2"/>
  <c r="E25" i="2" s="1"/>
  <c r="D18" i="2"/>
  <c r="D30" i="2" s="1"/>
  <c r="C18" i="2"/>
  <c r="C27" i="2" s="1"/>
  <c r="G17" i="2"/>
  <c r="F17" i="2"/>
  <c r="E17" i="2"/>
  <c r="D17" i="2"/>
  <c r="C17" i="2"/>
  <c r="T38" i="1"/>
  <c r="S38" i="1"/>
  <c r="T36" i="1"/>
  <c r="S36" i="1"/>
  <c r="T34" i="1"/>
  <c r="U34" i="1" s="1"/>
  <c r="S34" i="1"/>
  <c r="T32" i="1"/>
  <c r="S32" i="1"/>
  <c r="T30" i="1"/>
  <c r="S30" i="1"/>
  <c r="U30" i="1" s="1"/>
  <c r="T28" i="1"/>
  <c r="S28" i="1"/>
  <c r="T26" i="1"/>
  <c r="S26" i="1"/>
  <c r="U26" i="1" s="1"/>
  <c r="T25" i="1"/>
  <c r="S25" i="1"/>
  <c r="T24" i="1"/>
  <c r="S24" i="1"/>
  <c r="T23" i="1"/>
  <c r="U23" i="1" s="1"/>
  <c r="S23" i="1"/>
  <c r="T22" i="1"/>
  <c r="S22" i="1"/>
  <c r="T21" i="1"/>
  <c r="S21" i="1"/>
  <c r="T20" i="1"/>
  <c r="S20" i="1"/>
  <c r="U20" i="1" s="1"/>
  <c r="J8" i="4" l="1"/>
  <c r="I14" i="5"/>
  <c r="U38" i="1"/>
  <c r="U25" i="1"/>
  <c r="U32" i="1"/>
  <c r="U22" i="1"/>
  <c r="J12" i="4"/>
  <c r="U28" i="1"/>
  <c r="U36" i="1"/>
  <c r="U24" i="1"/>
  <c r="U21" i="1"/>
  <c r="J12" i="6"/>
  <c r="I14" i="7"/>
  <c r="J9" i="3"/>
  <c r="J9" i="7"/>
  <c r="I16" i="5"/>
  <c r="C18" i="5" s="1"/>
  <c r="I15" i="5"/>
  <c r="C17" i="5" s="1"/>
  <c r="I16" i="3"/>
  <c r="C18" i="3" s="1"/>
  <c r="I15" i="3"/>
  <c r="C17" i="3" s="1"/>
  <c r="I16" i="7"/>
  <c r="C18" i="7" s="1"/>
  <c r="I15" i="7"/>
  <c r="C17" i="7" s="1"/>
  <c r="D24" i="2"/>
  <c r="G25" i="2"/>
  <c r="E27" i="2"/>
  <c r="C29" i="2"/>
  <c r="F30" i="2"/>
  <c r="D32" i="2"/>
  <c r="I15" i="4"/>
  <c r="C17" i="4" s="1"/>
  <c r="I15" i="6"/>
  <c r="C17" i="6" s="1"/>
  <c r="E24" i="2"/>
  <c r="C26" i="2"/>
  <c r="F27" i="2"/>
  <c r="D29" i="2"/>
  <c r="G30" i="2"/>
  <c r="E32" i="2"/>
  <c r="J10" i="3"/>
  <c r="J10" i="5"/>
  <c r="J12" i="5" s="1"/>
  <c r="J10" i="7"/>
  <c r="J12" i="7" s="1"/>
  <c r="C23" i="2"/>
  <c r="F24" i="2"/>
  <c r="D26" i="2"/>
  <c r="G27" i="2"/>
  <c r="E29" i="2"/>
  <c r="C31" i="2"/>
  <c r="F32" i="2"/>
  <c r="D27" i="2"/>
  <c r="E26" i="2"/>
  <c r="G32" i="2"/>
  <c r="C24" i="2"/>
  <c r="F25" i="2"/>
  <c r="E30" i="2"/>
  <c r="C32" i="2"/>
  <c r="D23" i="2"/>
  <c r="G24" i="2"/>
  <c r="C28" i="2"/>
  <c r="F29" i="2"/>
  <c r="D31" i="2"/>
  <c r="E23" i="2"/>
  <c r="C25" i="2"/>
  <c r="F26" i="2"/>
  <c r="D28" i="2"/>
  <c r="G29" i="2"/>
  <c r="E31" i="2"/>
  <c r="F23" i="2"/>
  <c r="D25" i="2"/>
  <c r="G26" i="2"/>
  <c r="E28" i="2"/>
  <c r="C30" i="2"/>
  <c r="F31" i="2"/>
  <c r="G23" i="2"/>
  <c r="G31" i="2"/>
  <c r="J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200-000007000000}">
      <text>
        <r>
          <rPr>
            <sz val="11"/>
            <color theme="1"/>
            <rFont val="Arial"/>
          </rPr>
          <t>Column C shows the estimated uncertainty values from each source. This is either derived from data showing variation of the source component or is derived from our understanding and modelling of the possible bias or variation.
	-LJFarrell</t>
        </r>
      </text>
    </comment>
    <comment ref="D7" authorId="0" shapeId="0" xr:uid="{00000000-0006-0000-0200-00000B000000}">
      <text>
        <r>
          <rPr>
            <sz val="11"/>
            <color theme="1"/>
            <rFont val="Arial"/>
          </rPr>
          <t>Column D: The source components in this template are all converted to lbsf.  If one source uncertainty component has different units from the others, such as newtons or %,  the values need to be converted into equivalent values in lbsf, and the converted values need to be recorded in column C for combination with the other uncertainty components.
	-LJFarrell</t>
        </r>
      </text>
    </comment>
    <comment ref="E7" authorId="0" shapeId="0" xr:uid="{00000000-0006-0000-0200-000003000000}">
      <text>
        <r>
          <rPr>
            <sz val="11"/>
            <color theme="1"/>
            <rFont val="Arial"/>
          </rPr>
          <t>Column E: If the uncertainty value in column C is derived by statistical methods yielding, say, a standard deviation, then the uncertainty is Type A.  If the value is derived by other means such as  from manufacturer specifications or from a calculation of possible bias, then the uncertainty is Type B.
	-LJFarrell</t>
        </r>
      </text>
    </comment>
    <comment ref="F7" authorId="0" shapeId="0" xr:uid="{00000000-0006-0000-0200-000005000000}">
      <text>
        <r>
          <rPr>
            <sz val="11"/>
            <color theme="1"/>
            <rFont val="Arial"/>
          </rPr>
          <t>Columns F and G: If Column E is Type A, then the distribution of expected values is assumed to be "normal," also called Gaussian.  If Column E is Type B, other distributions can be assumed. If a full range of possible values is estimated in column C , then a rectangular distribution of possible values is usually assumed.  If so, then the standard uncertainty is equal to that full range divided by 2√3.  If only one side of the range of possible values is shown in Column C, as in cells C9 and C10 here,  then the divisor for a rectangular distribution is √3.
	-LJFarrell</t>
        </r>
      </text>
    </comment>
    <comment ref="G7" authorId="0" shapeId="0" xr:uid="{00000000-0006-0000-0200-000004000000}">
      <text>
        <r>
          <rPr>
            <sz val="11"/>
            <color theme="1"/>
            <rFont val="Arial"/>
          </rPr>
          <t>Columns F and G: If Column E is Type A, then the distribution of expected values is assumed to be "normal," also called Gaussian.  If Column E is Type B, other distributions can be assumed. If a full range of possible values is estimated in column C , then a rectangular distribution of possible values is usually assumed.  If so, then the standard uncertainty is equal to that full range divided by 2√3.  If only one side of the range of possible values is shown in Column C, as in cells C9 and C10 here,  then the divisor for a rectangular distribution is √3.
	-LJFarrell</t>
        </r>
      </text>
    </comment>
    <comment ref="H7" authorId="0" shapeId="0" xr:uid="{00000000-0006-0000-0200-000002000000}">
      <text>
        <r>
          <rPr>
            <sz val="11"/>
            <color theme="1"/>
            <rFont val="Arial"/>
          </rPr>
          <t>Column H: The more data points you have, the more confident you can be that a statistical calculation of 95 % confidence intervals is accurate. The degrees of freedom may be used to estimate confidence intervals. For type B components calculated by non-statistical methods, people usually calculate a conservative worst case estimate of error and assume infinite d.o.f.
	-Chris M</t>
        </r>
      </text>
    </comment>
    <comment ref="I7" authorId="0" shapeId="0" xr:uid="{00000000-0006-0000-0200-000001000000}">
      <text>
        <r>
          <rPr>
            <sz val="11"/>
            <color theme="1"/>
            <rFont val="Arial"/>
          </rPr>
          <t>Column I = Column C / Column G.  This operation converts the stated uncertainty values in Column C into standard uncertainties. Now we are in a position to combine apples with apples.  The quadratic sum is the combined standard uncertainty, and it appears in cell I14 here.
	-LJFarrell</t>
        </r>
      </text>
    </comment>
    <comment ref="J7" authorId="0" shapeId="0" xr:uid="{00000000-0006-0000-0200-00000A000000}">
      <text>
        <r>
          <rPr>
            <sz val="11"/>
            <color theme="1"/>
            <rFont val="Arial"/>
          </rPr>
          <t>Column J: See the formulas in the cells in this column. The largest component contributes the most to the resulting uncertainty.
	-Chris M</t>
        </r>
      </text>
    </comment>
    <comment ref="A8" authorId="0" shapeId="0" xr:uid="{00000000-0006-0000-0200-000008000000}">
      <text>
        <r>
          <rPr>
            <sz val="11"/>
            <color theme="1"/>
            <rFont val="Arial"/>
          </rPr>
          <t>The first component of uncertainty is an estimate of the standard deviation of the measurements by the observers in the study.  It is copied from cell T20 shown on sheet one.
	-Chris M</t>
        </r>
      </text>
    </comment>
    <comment ref="A9" authorId="0" shapeId="0" xr:uid="{00000000-0006-0000-0200-00000C000000}">
      <text>
        <r>
          <rPr>
            <sz val="11"/>
            <color theme="1"/>
            <rFont val="Arial"/>
          </rPr>
          <t>The force gauge should have an uncertainty obtainable from the vendor or from a calibration lab. For simplicity, we assume here an uncertainty of ± 1 % maximum with a rectangular distribution. With a measured average value of 10.819 lbsf shown on sheet 1, the estimated maximum uncertainty is 0.108 lbsf.  This component of uncertainty may also be quoted by the vendor as a fixed amount (example - 0.1 lbsf).
	-Chris M</t>
        </r>
      </text>
    </comment>
    <comment ref="A10" authorId="0" shapeId="0" xr:uid="{00000000-0006-0000-0200-000009000000}">
      <text>
        <r>
          <rPr>
            <sz val="11"/>
            <color theme="1"/>
            <rFont val="Arial"/>
          </rPr>
          <t>Force measuring instruments should have some temperature dependence, particularly if they have any spring components.   The last worksheet contains a rough estimate of possible error in a spring constant, yielding ± 0.088 % (outer limit of error) for a temperature uncertainty of ± 5 °F. With a measured value of 10.819 lbsf, the maximum uncertainty is ± 0.0095 lbsf.
	-Chris M</t>
        </r>
      </text>
    </comment>
    <comment ref="C17" authorId="0" shapeId="0" xr:uid="{00000000-0006-0000-0200-000006000000}">
      <text>
        <r>
          <rPr>
            <sz val="11"/>
            <color theme="1"/>
            <rFont val="Arial"/>
          </rPr>
          <t>Limit to at most two significant figures unless there is a documented rationale for reporting additional significant figures. The laboratory procedure for estimating measurement uncertainty must include the process for rounding the expanded uncertainty.
	-LJFarrell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300-000006000000}">
      <text>
        <r>
          <rPr>
            <sz val="11"/>
            <color theme="1"/>
            <rFont val="Arial"/>
          </rPr>
          <t>Column B shows the different sources of uncertainty that are considered significant.
	-Chris M</t>
        </r>
      </text>
    </comment>
    <comment ref="C7" authorId="0" shapeId="0" xr:uid="{00000000-0006-0000-0300-00000B000000}">
      <text>
        <r>
          <rPr>
            <sz val="11"/>
            <color theme="1"/>
            <rFont val="Arial"/>
          </rPr>
          <t>Column C shows the estimated uncertainty values from each source. This is either derived from data showing variation of the source component or is derived from our understanding and modelling of the possible bias or variation.
	-LJFarrell</t>
        </r>
      </text>
    </comment>
    <comment ref="D7" authorId="0" shapeId="0" xr:uid="{00000000-0006-0000-0300-00000D000000}">
      <text>
        <r>
          <rPr>
            <sz val="11"/>
            <color theme="1"/>
            <rFont val="Arial"/>
          </rPr>
          <t>Column D: The source components in this template are all converted to lbsf.  If one source uncertainty component has different units from the others, such as newtons or %,  the values need to be converted into equivalent values in lbsf, and the converted values need to be recorded in column C for combination with the other uncertainty components.
	-LJFarrell</t>
        </r>
      </text>
    </comment>
    <comment ref="E7" authorId="0" shapeId="0" xr:uid="{00000000-0006-0000-0300-000007000000}">
      <text>
        <r>
          <rPr>
            <sz val="11"/>
            <color theme="1"/>
            <rFont val="Arial"/>
          </rPr>
          <t>Column E: If the uncertainty value in column C is derived by statistical methods yielding, say, a standard deviation, then the uncertainty is Type A.  If the value is derived by other means such as  from manufacturer specifications or from a calculation of possible bias, then the uncertainty is Type B.
	-LJFarrell</t>
        </r>
      </text>
    </comment>
    <comment ref="F7" authorId="0" shapeId="0" xr:uid="{00000000-0006-0000-0300-000002000000}">
      <text>
        <r>
          <rPr>
            <sz val="11"/>
            <color theme="1"/>
            <rFont val="Arial"/>
          </rPr>
          <t>Columns F and G: If Column E is Type A, then the distribution of expected values is assumed to be "normal," also called Gaussian.  If Column E is Type B, other distributions can be assumed. If a full range of possible values is estimated in column C , then a rectangular distribution of possible values is usually assumed.  If so, then the standard uncertainty is equal to that full range divided by 2√3.  If only one side of the range of possible values is shown in Column C, as in cells C9 and C10 here,  then the divisor for a rectangular distribution is √3.
	-LJFarrell</t>
        </r>
      </text>
    </comment>
    <comment ref="G7" authorId="0" shapeId="0" xr:uid="{00000000-0006-0000-0300-000008000000}">
      <text>
        <r>
          <rPr>
            <sz val="11"/>
            <color theme="1"/>
            <rFont val="Arial"/>
          </rPr>
          <t>Columns F and G: If Column E is Type A, then the distribution of expected values is assumed to be "normal," also called Gaussian.  If Column E is Type B, other distributions can be assumed. If a full range of possible values is estimated in column C , then a rectangular distribution of possible values is usually assumed.  If so, then the standard uncertainty is equal to that full range divided by 2√3.  If only one side of the range of possible values is shown in Column C, as in cells C9 and C10 here,  then the divisor for a rectangular distribution is √3.
	-LJFarrell</t>
        </r>
      </text>
    </comment>
    <comment ref="H7" authorId="0" shapeId="0" xr:uid="{00000000-0006-0000-0300-00000C000000}">
      <text>
        <r>
          <rPr>
            <sz val="11"/>
            <color theme="1"/>
            <rFont val="Arial"/>
          </rPr>
          <t>Column H: The more data points you have, the more confident you can be that a statistical calculation of 95 % confidence intervals is accurate. The degrees of freedom may be used to estimate confidence intervals. For type B components calculated by non-statistical methods, people usually calculate a conservative worst case estimate of error and assume infinite d.o.f.
	-Chris M</t>
        </r>
      </text>
    </comment>
    <comment ref="I7" authorId="0" shapeId="0" xr:uid="{00000000-0006-0000-0300-000009000000}">
      <text>
        <r>
          <rPr>
            <sz val="11"/>
            <color theme="1"/>
            <rFont val="Arial"/>
          </rPr>
          <t>Column I = Column C / Column G.  This operation converts the stated uncertainty values in Column C into standard uncertainties. Now we are in a position to combine apples with apples.  The quadratic sum is the combined standard uncertainty, and it appears in cell I14 here.
	-LJFarrell</t>
        </r>
      </text>
    </comment>
    <comment ref="J7" authorId="0" shapeId="0" xr:uid="{00000000-0006-0000-0300-000004000000}">
      <text>
        <r>
          <rPr>
            <sz val="11"/>
            <color theme="1"/>
            <rFont val="Arial"/>
          </rPr>
          <t>Column J: See the formulas in the cells in this column. The largest component contributes the most to the resulting uncertainty.
	-Chris M</t>
        </r>
      </text>
    </comment>
    <comment ref="A8" authorId="0" shapeId="0" xr:uid="{00000000-0006-0000-0300-000003000000}">
      <text>
        <r>
          <rPr>
            <sz val="11"/>
            <color theme="1"/>
            <rFont val="Arial"/>
          </rPr>
          <t>The first component of uncertainty is an estimate of the standard deviation of the measurements by the observers in the study.  It is copied from cell T23 shown on sheet one.
	-Chris M</t>
        </r>
      </text>
    </comment>
    <comment ref="A9" authorId="0" shapeId="0" xr:uid="{00000000-0006-0000-0300-00000A000000}">
      <text>
        <r>
          <rPr>
            <sz val="11"/>
            <color theme="1"/>
            <rFont val="Arial"/>
          </rPr>
          <t>The force gauge should have an uncertainty obtainable from the vendor or from a calibration lab. For simplicity, we assume here a maximum uncertainty of ± 1 % with a rectangular distribution. This component of uncertainty may also be quoted by the vendor as a fixed amount (example - 0.1 lbsf).  With a measured average value of 14.850 lbsf shown on page 1, the estimated maximum uncertainty is 0.149 lbsf.
	-Chris M</t>
        </r>
      </text>
    </comment>
    <comment ref="A10" authorId="0" shapeId="0" xr:uid="{00000000-0006-0000-0300-00000E000000}">
      <text>
        <r>
          <rPr>
            <sz val="11"/>
            <color theme="1"/>
            <rFont val="Arial"/>
          </rPr>
          <t>It seems that force measuring instruments should have some temperature dependence, particularly if they have any spring components.   The last worksheet contains a rough estimate of possible error in a spring constant, yielding ± 0.088 % (outer limit of error) for a temperature uncertainty of ± 5 °F. With a measured value of 14.850 lbsf, the maximum uncertainty is ± 0.0130 lbsf.last
	-Chris M</t>
        </r>
      </text>
    </comment>
    <comment ref="A11" authorId="0" shapeId="0" xr:uid="{00000000-0006-0000-0300-000001000000}">
      <text>
        <r>
          <rPr>
            <sz val="11"/>
            <color theme="1"/>
            <rFont val="Arial"/>
          </rPr>
          <t>other sources, etc.
	-Chris M</t>
        </r>
      </text>
    </comment>
    <comment ref="C17" authorId="0" shapeId="0" xr:uid="{00000000-0006-0000-0300-000005000000}">
      <text>
        <r>
          <rPr>
            <sz val="11"/>
            <color theme="1"/>
            <rFont val="Arial"/>
          </rPr>
          <t>Limit to at most two significant figures unless there is a documented rationale for reporting additional significant figures. The laboratory procedure for estimating measurement uncertainty must include the process for rounding the expanded uncertainty.
	-LJFarrell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400-00000E000000}">
      <text>
        <r>
          <rPr>
            <sz val="11"/>
            <color theme="1"/>
            <rFont val="Arial"/>
          </rPr>
          <t>Column B shows the different sources of uncertainty that are considered significant.
	-Chris M</t>
        </r>
      </text>
    </comment>
    <comment ref="C7" authorId="0" shapeId="0" xr:uid="{00000000-0006-0000-0400-000006000000}">
      <text>
        <r>
          <rPr>
            <sz val="11"/>
            <color theme="1"/>
            <rFont val="Arial"/>
          </rPr>
          <t>Column C shows the estimated uncertainty values from each source. This is either derived from data showing variation of the source component or is derived from our understanding and modelling of the possible bias or variation.
	-LJFarrell</t>
        </r>
      </text>
    </comment>
    <comment ref="D7" authorId="0" shapeId="0" xr:uid="{00000000-0006-0000-0400-000001000000}">
      <text>
        <r>
          <rPr>
            <sz val="11"/>
            <color theme="1"/>
            <rFont val="Arial"/>
          </rPr>
          <t>Column D: The source components in this template are all converted to lbsf.  If one source uncertainty component has different units from the others, such as newtons or %,  the values need to be converted into equivalent values in lbsf, and the converted values need to be recorded in column C for combination with the other uncertainty components.
	-LJFarrell</t>
        </r>
      </text>
    </comment>
    <comment ref="E7" authorId="0" shapeId="0" xr:uid="{00000000-0006-0000-0400-000005000000}">
      <text>
        <r>
          <rPr>
            <sz val="11"/>
            <color theme="1"/>
            <rFont val="Arial"/>
          </rPr>
          <t>Column E: If the uncertainty value in column C is derived by statistical methods yielding, say, a standard deviation, then the uncertainty is Type A.  If the value is derived by other means such as  from manufacturer specifications or from a calculation of possible bias, then the uncertainty is Type B.
	-LJFarrell</t>
        </r>
      </text>
    </comment>
    <comment ref="F7" authorId="0" shapeId="0" xr:uid="{00000000-0006-0000-0400-000007000000}">
      <text>
        <r>
          <rPr>
            <sz val="11"/>
            <color theme="1"/>
            <rFont val="Arial"/>
          </rPr>
          <t>Columns F and G: If Column E is Type A, then the distribution of expected values is assumed to be "normal," also called Gaussian.  If Column E is Type B, other distributions can be assumed. If a full range of possible values is estimated in column C , then a rectangular distribution of possible values is usually assumed.  If so, then the standard uncertainty is equal to that full range divided by 2√3.  If only one side of the range of possible values is shown in Column C, as in calls C9 and C10,  then the divisor for a rectangular distribution is √3.
	-LJFarrell</t>
        </r>
      </text>
    </comment>
    <comment ref="G7" authorId="0" shapeId="0" xr:uid="{00000000-0006-0000-0400-00000C000000}">
      <text>
        <r>
          <rPr>
            <sz val="11"/>
            <color theme="1"/>
            <rFont val="Arial"/>
          </rPr>
          <t>Columns F and G: If Column E is Type A, then the distribution of expected values is assumed to be "normal," also called Gaussian.  If Column E is Type B, other distributions can be assumed. If a full range of possible values is estimated in column C , then a rectangular distribution of possible values is usually assumed.  If so, then the standard uncertainty is equal to that full range divided by 2√3.  If only one side of the range of possible values is shown in Column C, as in calls C9 and C10 here,  then the divisor for a rectangular distribution is √3.
	-LJFarrell</t>
        </r>
      </text>
    </comment>
    <comment ref="H7" authorId="0" shapeId="0" xr:uid="{00000000-0006-0000-0400-00000B000000}">
      <text>
        <r>
          <rPr>
            <sz val="11"/>
            <color theme="1"/>
            <rFont val="Arial"/>
          </rPr>
          <t>Column H: The more data points you have, the more confident you can be that a statistical calculation of 95 % confidence intervals is accurate. The degrees of freedom may be used to estimate confidence intervals. For type B components calculated by non-statistical methods, people usually calculate a conservative worst case estimate of error and assume infinite d.o.f.
	-Chris M</t>
        </r>
      </text>
    </comment>
    <comment ref="I7" authorId="0" shapeId="0" xr:uid="{00000000-0006-0000-0400-000002000000}">
      <text>
        <r>
          <rPr>
            <sz val="11"/>
            <color theme="1"/>
            <rFont val="Arial"/>
          </rPr>
          <t>Column I = Column C / Column G.  This procedure converts the stated uncertainty values in Column C into standard uncertainties. Now we are in a position to combine apples with apples.  The quadratic sum is the combined standard uncertainty, and it appears in cell I14 here.
	-LJFarrell</t>
        </r>
      </text>
    </comment>
    <comment ref="J7" authorId="0" shapeId="0" xr:uid="{00000000-0006-0000-0400-000008000000}">
      <text>
        <r>
          <rPr>
            <sz val="11"/>
            <color theme="1"/>
            <rFont val="Arial"/>
          </rPr>
          <t>Column J: See the formulas in the cells in this column. The largest component contributes the most to the resulting uncertainty.
	-Chris M</t>
        </r>
      </text>
    </comment>
    <comment ref="A8" authorId="0" shapeId="0" xr:uid="{00000000-0006-0000-0400-000004000000}">
      <text>
        <r>
          <rPr>
            <sz val="11"/>
            <color theme="1"/>
            <rFont val="Arial"/>
          </rPr>
          <t>The first component of uncertainty is an estimate of the standard deviation of the measurements by the observers in the study.  It is copied from cell T28 shown on sheet one.
	-Chris M</t>
        </r>
      </text>
    </comment>
    <comment ref="A9" authorId="0" shapeId="0" xr:uid="{00000000-0006-0000-0400-00000A000000}">
      <text>
        <r>
          <rPr>
            <sz val="11"/>
            <color theme="1"/>
            <rFont val="Arial"/>
          </rPr>
          <t>The force gauge should have an uncertainty obtainable from the vendor or from a calibration lab. For simplicity, we assume here a maximum uncertainty of ± 1 % with a rectangular distribution. This component of uncertainty may also be quoted by the vendor as a fixed amount (example - 0.1 lbsf).  With a measured average value of 8.377 lbsf shown on page 1, the estimated maximum uncertainty is 0.084 lbsf.
	-Chris M</t>
        </r>
      </text>
    </comment>
    <comment ref="A10" authorId="0" shapeId="0" xr:uid="{00000000-0006-0000-0400-000003000000}">
      <text>
        <r>
          <rPr>
            <sz val="11"/>
            <color theme="1"/>
            <rFont val="Arial"/>
          </rPr>
          <t>It seems that force measuring instruments should have some temperature dependence, particularly if they have any spring components.   The last worksheet contains a rough estimate of possible error in a spring constant, yielding ± 0.088 % (outer limit of error) for a temperature uncertainty of ± 5 °F. With a measured value of 8.377 lbsf, the maximum uncertainty is ± 0.0073 lbsf.
	-Chris M</t>
        </r>
      </text>
    </comment>
    <comment ref="A11" authorId="0" shapeId="0" xr:uid="{00000000-0006-0000-0400-00000D000000}">
      <text>
        <r>
          <rPr>
            <sz val="11"/>
            <color theme="1"/>
            <rFont val="Arial"/>
          </rPr>
          <t>other sources, etc.
	-Chris M</t>
        </r>
      </text>
    </comment>
    <comment ref="C17" authorId="0" shapeId="0" xr:uid="{00000000-0006-0000-0400-000009000000}">
      <text>
        <r>
          <rPr>
            <sz val="11"/>
            <color theme="1"/>
            <rFont val="Arial"/>
          </rPr>
          <t>Limit to at most two significant figures unless there is a documented rationale for reporting additional significant figures. The laboratory procedure for estimating measurement uncertainty must include the process for rounding the expanded uncertainty.
	-LJFarrell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500-000005000000}">
      <text>
        <r>
          <rPr>
            <sz val="11"/>
            <color theme="1"/>
            <rFont val="Arial"/>
          </rPr>
          <t>Column B shows the different sources of uncertainty that are considered significant.
	-Chris M</t>
        </r>
      </text>
    </comment>
    <comment ref="C7" authorId="0" shapeId="0" xr:uid="{00000000-0006-0000-0500-000004000000}">
      <text>
        <r>
          <rPr>
            <sz val="11"/>
            <color theme="1"/>
            <rFont val="Arial"/>
          </rPr>
          <t>Column C shows the estimated uncertainty values from each source. This is either derived from data showing variation of the source component or is derived from our understanding and modelling of the possible bias or variation.
	-LJFarrell</t>
        </r>
      </text>
    </comment>
    <comment ref="D7" authorId="0" shapeId="0" xr:uid="{00000000-0006-0000-0500-00000C000000}">
      <text>
        <r>
          <rPr>
            <sz val="11"/>
            <color theme="1"/>
            <rFont val="Arial"/>
          </rPr>
          <t>Column D: The source components in this template are all converted to lbsf.  If one source uncertainty component has different units from the others, such as newtons or %,  the values need to be converted into equivalent values in lbsf, and the converted values need to be recorded in column C for combination with the other uncertainty components.
	-LJFarrell</t>
        </r>
      </text>
    </comment>
    <comment ref="E7" authorId="0" shapeId="0" xr:uid="{00000000-0006-0000-0500-00000D000000}">
      <text>
        <r>
          <rPr>
            <sz val="11"/>
            <color theme="1"/>
            <rFont val="Arial"/>
          </rPr>
          <t>Column E: If the uncertainty value in column C is derived by statistical methods yielding, say, a standard deviation, then the uncertainty is Type A.  If the value is derived by other means such as  from manufacturer specifications or from a calculation of possible bias, then the uncertainty is Type B.
	-LJFarrell</t>
        </r>
      </text>
    </comment>
    <comment ref="F7" authorId="0" shapeId="0" xr:uid="{00000000-0006-0000-0500-00000B000000}">
      <text>
        <r>
          <rPr>
            <sz val="11"/>
            <color theme="1"/>
            <rFont val="Arial"/>
          </rPr>
          <t>Columns F and G: If Column E is Type A, then the distribution of expected values is assumed to be "normal," also called Gaussian.  If Column E is Type B, other distributions can be assumed. If a full range of possible values is estimated in column C , then a rectangular distribution of possible values is usually assumed.  If so, then the standard uncertainty is equal to that full range divided by 2√3.  If only one side of the range of possible values is shown in Column C, as in cells C9 and C10 here,  then the divisor for a rectangular distribution is √3.
	-LJFarrell</t>
        </r>
      </text>
    </comment>
    <comment ref="G7" authorId="0" shapeId="0" xr:uid="{00000000-0006-0000-0500-000002000000}">
      <text>
        <r>
          <rPr>
            <sz val="11"/>
            <color theme="1"/>
            <rFont val="Arial"/>
          </rPr>
          <t>Columns F and G: If Column E is Type A, then the distribution of expected values is assumed to be "normal," also called Gaussian.  If Column E is Type B, other distributions can be assumed. If a full range of possible values is estimated in column C , then a rectangular distribution of possible values is usually assumed.  If so, then the standard uncertainty is equal to that full range divided by 2√3.  If only one side of the range of possible values is shown in Column C, as in cells C9 and C10 here,  then the divisor for a rectangular distribution is √3.
	-LJFarrell</t>
        </r>
      </text>
    </comment>
    <comment ref="H7" authorId="0" shapeId="0" xr:uid="{00000000-0006-0000-0500-000006000000}">
      <text>
        <r>
          <rPr>
            <sz val="11"/>
            <color theme="1"/>
            <rFont val="Arial"/>
          </rPr>
          <t>Column H: The more data points you have, the more confident you can be that a statistical calculation of 95 % confidence intervals is accurate. The degrees of freedom may be used to estimate confidence intervals. For type B components calculated by non-statistical methods, people usually calculate a conservative worst case estimate of error and assume infinite d.o.f.
	-Chris M</t>
        </r>
      </text>
    </comment>
    <comment ref="I7" authorId="0" shapeId="0" xr:uid="{00000000-0006-0000-0500-000007000000}">
      <text>
        <r>
          <rPr>
            <sz val="11"/>
            <color theme="1"/>
            <rFont val="Arial"/>
          </rPr>
          <t>Column I = Column C / Column G.  This procedure converts the stated uncertainty values in Column C into standard uncertainties. Now we are in a position to combine apples with apples.  The quadratic sum is the combined standard uncertainty, and it appears in cell I14 here.
	-LJFarrell</t>
        </r>
      </text>
    </comment>
    <comment ref="J7" authorId="0" shapeId="0" xr:uid="{00000000-0006-0000-0500-000008000000}">
      <text>
        <r>
          <rPr>
            <sz val="11"/>
            <color theme="1"/>
            <rFont val="Arial"/>
          </rPr>
          <t>Column J: See the formulas in the cells in this column. The largest component contributes the most to the resulting uncertainty.
	-Chris M</t>
        </r>
      </text>
    </comment>
    <comment ref="A8" authorId="0" shapeId="0" xr:uid="{00000000-0006-0000-0500-000009000000}">
      <text>
        <r>
          <rPr>
            <sz val="11"/>
            <color theme="1"/>
            <rFont val="Arial"/>
          </rPr>
          <t>The first component of uncertainty is an estimate of the standard deviation of the measurements by the observers in the study.  It is copied from cell T32 shown on sheet one.
	-Chris M</t>
        </r>
      </text>
    </comment>
    <comment ref="A9" authorId="0" shapeId="0" xr:uid="{00000000-0006-0000-0500-00000E000000}">
      <text>
        <r>
          <rPr>
            <sz val="11"/>
            <color theme="1"/>
            <rFont val="Arial"/>
          </rPr>
          <t>The force gauge should have an uncertainty obtainable from the vendor or from a calibration lab. For simplicity, we assume here a maximum uncertainty of ± 1 % with a rectangular distribution. This component of uncertainty may also be quoted by the vendor as a fixed amount (example - 0.1 lbsf).  With a measured average value of 4.877 lbsf shown on page 1, the estimated maximum uncertainty is 0.049 lbsf.
	-Chris M</t>
        </r>
      </text>
    </comment>
    <comment ref="A10" authorId="0" shapeId="0" xr:uid="{00000000-0006-0000-0500-000003000000}">
      <text>
        <r>
          <rPr>
            <sz val="11"/>
            <color theme="1"/>
            <rFont val="Arial"/>
          </rPr>
          <t>It seems that force measuring instruments should have some temperature dependence, particularly if they have any spring components.   The last worksheet  contains a rough estimate of possible error in a spring constant, yielding ± 0.088 % (outer limit of error) for a temperature uncertainty of ± 5 °F. With a measured value of 4.877 lbsf, the maximum uncertainty is ± 0.0043 lbsf.
	-Chris M</t>
        </r>
      </text>
    </comment>
    <comment ref="A11" authorId="0" shapeId="0" xr:uid="{00000000-0006-0000-0500-000001000000}">
      <text>
        <r>
          <rPr>
            <sz val="11"/>
            <color theme="1"/>
            <rFont val="Arial"/>
          </rPr>
          <t>other sources, etc.
	-Chris M</t>
        </r>
      </text>
    </comment>
    <comment ref="C17" authorId="0" shapeId="0" xr:uid="{00000000-0006-0000-0500-00000A000000}">
      <text>
        <r>
          <rPr>
            <sz val="11"/>
            <color theme="1"/>
            <rFont val="Arial"/>
          </rPr>
          <t>Limit to at most two significant figures unless there is a documented rationale for reporting additional significant figures. The laboratory procedure for estimating measurement uncertainty must include the process for rounding the expanded uncertainty.
	-LJFarrell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600-00000E000000}">
      <text>
        <r>
          <rPr>
            <sz val="11"/>
            <color theme="1"/>
            <rFont val="Arial"/>
          </rPr>
          <t>Column B shows the different sources of uncertainty that are considered significant.
	-Chris M</t>
        </r>
      </text>
    </comment>
    <comment ref="C7" authorId="0" shapeId="0" xr:uid="{00000000-0006-0000-0600-000007000000}">
      <text>
        <r>
          <rPr>
            <sz val="11"/>
            <color theme="1"/>
            <rFont val="Arial"/>
          </rPr>
          <t>Column C shows the estimated uncertainty values from each source. This is either derived from data showing variation of the source component or is derived from our understanding and modelling of the possible bias or variation.
	-LJFarrell</t>
        </r>
      </text>
    </comment>
    <comment ref="D7" authorId="0" shapeId="0" xr:uid="{00000000-0006-0000-0600-000001000000}">
      <text>
        <r>
          <rPr>
            <sz val="11"/>
            <color theme="1"/>
            <rFont val="Arial"/>
          </rPr>
          <t>Column D: The source components in this template are all converted to lbsf.  If one source uncertainty component has different units from the others, such as newtons or %,  the values need to be converted into equivalent values in lbsf, and the converted values need to be recorded in column C for combination with the other uncertainty components.
	-LJFarrell</t>
        </r>
      </text>
    </comment>
    <comment ref="E7" authorId="0" shapeId="0" xr:uid="{00000000-0006-0000-0600-00000A000000}">
      <text>
        <r>
          <rPr>
            <sz val="11"/>
            <color theme="1"/>
            <rFont val="Arial"/>
          </rPr>
          <t>Column E: If the uncertainty value in column C is derived by statistical methods yielding, say, a standard deviation, then the uncertainty is Type A.  If the value is derived by other means such as  from manufacturer specifications or from a calculation of possible bias, then the uncertainty is Type B.
	-LJFarrell</t>
        </r>
      </text>
    </comment>
    <comment ref="F7" authorId="0" shapeId="0" xr:uid="{00000000-0006-0000-0600-00000D000000}">
      <text>
        <r>
          <rPr>
            <sz val="11"/>
            <color theme="1"/>
            <rFont val="Arial"/>
          </rPr>
          <t>Columns F and G: If Column E is Type A, then the distribution of expected values is assumed to be "normal," also called Gaussian.  If Column E is Type B, other distributions can be assumed. If a full range of possible values is estimated in column C , then a rectangular distribution of possible values is usually assumed.  If so, then the standard uncertainty is equal to that full range divided by 2√3.  If only one side of the range of possible values is shown in Column C, as in cells C9 and C10 here,  then the divisor for a rectangular distribution is √3.
	-LJFarrell</t>
        </r>
      </text>
    </comment>
    <comment ref="G7" authorId="0" shapeId="0" xr:uid="{00000000-0006-0000-0600-000004000000}">
      <text>
        <r>
          <rPr>
            <sz val="11"/>
            <color theme="1"/>
            <rFont val="Arial"/>
          </rPr>
          <t>Columns F and G: If Column E is Type A, then the distribution of expected values is assumed to be "normal," also called Gaussian.  If Column E is Type B, other distributions can be assumed. If a full range of possible values is estimated in column C , then a rectangular distribution of possible values is usually assumed.  If so, then the standard uncertainty is equal to that full range divided by 2√3.  If only one side of the range of possible values is shown in Column C, as in cells C9 and C10 here,  then the divisor for a rectangular distribution is √3.
	-LJFarrell</t>
        </r>
      </text>
    </comment>
    <comment ref="H7" authorId="0" shapeId="0" xr:uid="{00000000-0006-0000-0600-000003000000}">
      <text>
        <r>
          <rPr>
            <sz val="11"/>
            <color theme="1"/>
            <rFont val="Arial"/>
          </rPr>
          <t>Column H: The more data points you have, the more confident you can be that a statistical calculation of 95 % confidence intervals is accurate. The degrees of freedom may be used to estimate confidence intervals. For type B components calculated by non-statistical methods, people usually calculate a conservative worst case estimate of error and assume infinite d.o.f.
	-Chris M</t>
        </r>
      </text>
    </comment>
    <comment ref="I7" authorId="0" shapeId="0" xr:uid="{00000000-0006-0000-0600-000005000000}">
      <text>
        <r>
          <rPr>
            <sz val="11"/>
            <color theme="1"/>
            <rFont val="Arial"/>
          </rPr>
          <t>Column I = Column C / Column G.  This process converts the stated uncertainty values in Column C into standard uncertainties. Now we are in a position to combine apples with apples.  The quadratic sum is the combined standard uncertainty, and it appears in cell I14 here.
	-LJFarrell</t>
        </r>
      </text>
    </comment>
    <comment ref="J7" authorId="0" shapeId="0" xr:uid="{00000000-0006-0000-0600-00000B000000}">
      <text>
        <r>
          <rPr>
            <sz val="11"/>
            <color theme="1"/>
            <rFont val="Arial"/>
          </rPr>
          <t>Column J: See the formulas in the cells in this column. The largest component contributes the most to the resulting uncertainty.
	-Chris M</t>
        </r>
      </text>
    </comment>
    <comment ref="A8" authorId="0" shapeId="0" xr:uid="{00000000-0006-0000-0600-000009000000}">
      <text>
        <r>
          <rPr>
            <sz val="11"/>
            <color theme="1"/>
            <rFont val="Arial"/>
          </rPr>
          <t>The first component of uncertainty is an estimate of the standard deviation of the measurements by the observers in the study.  It is copied from cell T36 shown on sheet one.
	-Chris M</t>
        </r>
      </text>
    </comment>
    <comment ref="A9" authorId="0" shapeId="0" xr:uid="{00000000-0006-0000-0600-000006000000}">
      <text>
        <r>
          <rPr>
            <sz val="11"/>
            <color theme="1"/>
            <rFont val="Arial"/>
          </rPr>
          <t>The force gauge should have an uncertainty obtainable from the vendor or from a calibration lab. For simplicity, we assume here a maximum uncertainty of ± 1 % with a rectangular distribution. This component of uncertainty may also be quoted by the vendor as a fixed amount (example - 0.1 lbsf).  With a measured average value of 4.285 lbsf shown on page 1, the estimated maximum uncertainty is 0.0.043
 lbsf.
	-Chris M</t>
        </r>
      </text>
    </comment>
    <comment ref="A10" authorId="0" shapeId="0" xr:uid="{00000000-0006-0000-0600-00000C000000}">
      <text>
        <r>
          <rPr>
            <sz val="11"/>
            <color theme="1"/>
            <rFont val="Arial"/>
          </rPr>
          <t>It seems that force measuring instruments should have some temperature dependence, particularly if they have any spring components.   The last worksheet contains a rough estimate of possible error in a spring constant, yielding ± 0.088 % (outer limit of error) for a temperature uncertainty of ± 5 °F. With a measured value of 4.285 lbsf, the maximum uncertainty is ± 0.0038 lbsf.
	-Chris M</t>
        </r>
      </text>
    </comment>
    <comment ref="A11" authorId="0" shapeId="0" xr:uid="{00000000-0006-0000-0600-000002000000}">
      <text>
        <r>
          <rPr>
            <sz val="11"/>
            <color theme="1"/>
            <rFont val="Arial"/>
          </rPr>
          <t>other sources, etc.
	-Chris M</t>
        </r>
      </text>
    </comment>
    <comment ref="C17" authorId="0" shapeId="0" xr:uid="{00000000-0006-0000-0600-000008000000}">
      <text>
        <r>
          <rPr>
            <sz val="11"/>
            <color theme="1"/>
            <rFont val="Arial"/>
          </rPr>
          <t>Limit to at most two significant figures unless there is a documented rationale for reporting additional significant figures. The laboratory procedure for estimating measurement uncertainty must include the process for rounding the expanded uncertainty.
	-LJFarrell</t>
        </r>
      </text>
    </comment>
  </commentList>
</comments>
</file>

<file path=xl/sharedStrings.xml><?xml version="1.0" encoding="utf-8"?>
<sst xmlns="http://schemas.openxmlformats.org/spreadsheetml/2006/main" count="338" uniqueCount="141">
  <si>
    <t>Date</t>
  </si>
  <si>
    <t>Action</t>
  </si>
  <si>
    <t xml:space="preserve">Revolver </t>
  </si>
  <si>
    <t>Pistol 1</t>
  </si>
  <si>
    <t>Pistol 2</t>
  </si>
  <si>
    <t>Rifle 1</t>
  </si>
  <si>
    <t>Rifle 2</t>
  </si>
  <si>
    <t>Shotgun 1</t>
  </si>
  <si>
    <t>Shotgun 2</t>
  </si>
  <si>
    <t>Firearm</t>
  </si>
  <si>
    <t>Overall Stats</t>
  </si>
  <si>
    <t>SA</t>
  </si>
  <si>
    <t>DA - C1</t>
  </si>
  <si>
    <t>DA - C2</t>
  </si>
  <si>
    <t>DA - C3</t>
  </si>
  <si>
    <t>DA - C4</t>
  </si>
  <si>
    <t>DA - C5</t>
  </si>
  <si>
    <t>DA - C6</t>
  </si>
  <si>
    <t>Means</t>
  </si>
  <si>
    <t>Stdevs</t>
  </si>
  <si>
    <t>Relative sd</t>
  </si>
  <si>
    <t>Day 1</t>
  </si>
  <si>
    <t>lbf</t>
  </si>
  <si>
    <t>Revolver</t>
  </si>
  <si>
    <t>C1</t>
  </si>
  <si>
    <t>C2</t>
  </si>
  <si>
    <t>C3</t>
  </si>
  <si>
    <t>Day 2</t>
  </si>
  <si>
    <t>C4</t>
  </si>
  <si>
    <t>C5</t>
  </si>
  <si>
    <t>C6</t>
  </si>
  <si>
    <t>We use the largest std. dev. for each firearm/action type in the process study.</t>
  </si>
  <si>
    <t>Enter these values on the Measurement Uncertainty Estimation Forms at cell C8.</t>
  </si>
  <si>
    <t>Total Number of Observations for all firearms:</t>
  </si>
  <si>
    <t>Number of Repetitions of the Same Quantity:</t>
  </si>
  <si>
    <t xml:space="preserve">Data and calculations adapted from results by: </t>
  </si>
  <si>
    <t xml:space="preserve">Unified Metropolitan Forensic Crime Laboratory </t>
  </si>
  <si>
    <t>Average</t>
  </si>
  <si>
    <t>Median</t>
  </si>
  <si>
    <t>Absolute value of the difference between each average value and the median</t>
  </si>
  <si>
    <t>Anova: Single Factor</t>
  </si>
  <si>
    <t>SUMMARY</t>
  </si>
  <si>
    <t>Groups</t>
  </si>
  <si>
    <t>Count</t>
  </si>
  <si>
    <t>Sum</t>
  </si>
  <si>
    <t>Variance</t>
  </si>
  <si>
    <t>Column 1</t>
  </si>
  <si>
    <t>Column 2</t>
  </si>
  <si>
    <t>Column 3</t>
  </si>
  <si>
    <t>Column 4</t>
  </si>
  <si>
    <t>Column 5</t>
  </si>
  <si>
    <t>ANOVA</t>
  </si>
  <si>
    <t>Source of Variation</t>
  </si>
  <si>
    <t>SS</t>
  </si>
  <si>
    <t>df</t>
  </si>
  <si>
    <t>MS</t>
  </si>
  <si>
    <t>F</t>
  </si>
  <si>
    <t>P-value</t>
  </si>
  <si>
    <t>F crit</t>
  </si>
  <si>
    <t>Between Groups</t>
  </si>
  <si>
    <t>Within Groups</t>
  </si>
  <si>
    <t>Total</t>
  </si>
  <si>
    <r>
      <rPr>
        <i/>
        <sz val="11"/>
        <color rgb="FFFF0000"/>
        <rFont val="Calibri"/>
      </rPr>
      <t>F</t>
    </r>
    <r>
      <rPr>
        <sz val="11"/>
        <color rgb="FFFF0000"/>
        <rFont val="Calibri"/>
      </rPr>
      <t xml:space="preserve"> is larger than </t>
    </r>
    <r>
      <rPr>
        <i/>
        <sz val="11"/>
        <color rgb="FFFF0000"/>
        <rFont val="Calibri"/>
      </rPr>
      <t>F crit</t>
    </r>
    <r>
      <rPr>
        <sz val="11"/>
        <color rgb="FFFF0000"/>
        <rFont val="Calibri"/>
      </rPr>
      <t xml:space="preserve"> at the 10 % level.</t>
    </r>
  </si>
  <si>
    <t>Therefore, the standard deviations of the trigger pull measurements</t>
  </si>
  <si>
    <t>for different firearm types are considered to be significantly different</t>
  </si>
  <si>
    <t>using Levene's Modified Test.</t>
  </si>
  <si>
    <t>Measurement Uncertainty Estimation Form</t>
  </si>
  <si>
    <t>Measurement:</t>
  </si>
  <si>
    <t>Trigger Pull Force of a Revolver in Single Action</t>
  </si>
  <si>
    <t>Range of measurement values:</t>
  </si>
  <si>
    <t>10.13 lbsf - 12.91 lbsf</t>
  </si>
  <si>
    <t>Procedure name and revision:</t>
  </si>
  <si>
    <t>Example Uncertainty Budget</t>
  </si>
  <si>
    <t>Estimation prepared by:</t>
  </si>
  <si>
    <t>Task Group on Uncertainty of Measurement</t>
  </si>
  <si>
    <t>Date Prepared:</t>
  </si>
  <si>
    <t>Attention! See explanatory notes on row 7 and column A.</t>
  </si>
  <si>
    <t>Line
Item</t>
  </si>
  <si>
    <t xml:space="preserve">Uncertainty
Component </t>
  </si>
  <si>
    <t>Value</t>
  </si>
  <si>
    <t>Units</t>
  </si>
  <si>
    <t>Type</t>
  </si>
  <si>
    <t>Statistical Distribution</t>
  </si>
  <si>
    <t>Divisor</t>
  </si>
  <si>
    <t>Degrees
Freedom
(n-1)</t>
  </si>
  <si>
    <t>Standard
Uncertainty (lbsf)</t>
  </si>
  <si>
    <t>Component
Contribution
%</t>
  </si>
  <si>
    <t>Measurement Process Reproducibility (from page 1)</t>
  </si>
  <si>
    <t>lbsf</t>
  </si>
  <si>
    <t>A</t>
  </si>
  <si>
    <t>normal</t>
  </si>
  <si>
    <t>Calibration Certificate for Force Gauge - ± 1 %</t>
  </si>
  <si>
    <t>B</t>
  </si>
  <si>
    <t>rectangular</t>
  </si>
  <si>
    <t>∞</t>
  </si>
  <si>
    <t>Thermal Dependence of Force Gauge. Assume ± 5 °F uncertainty in temperature.</t>
  </si>
  <si>
    <t>Other uncertainty sources, etc.</t>
  </si>
  <si>
    <t>Combined Standard Unc</t>
  </si>
  <si>
    <r>
      <rPr>
        <i/>
        <sz val="11"/>
        <color rgb="FF000000"/>
        <rFont val="Calibri"/>
      </rPr>
      <t>u</t>
    </r>
    <r>
      <rPr>
        <i/>
        <vertAlign val="subscript"/>
        <sz val="11"/>
        <color rgb="FF000000"/>
        <rFont val="Calibri"/>
      </rPr>
      <t>c</t>
    </r>
  </si>
  <si>
    <t>Expanded Unc</t>
  </si>
  <si>
    <r>
      <rPr>
        <i/>
        <sz val="11"/>
        <color rgb="FF000000"/>
        <rFont val="Calibri"/>
      </rPr>
      <t>U</t>
    </r>
    <r>
      <rPr>
        <sz val="11"/>
        <color theme="1"/>
        <rFont val="Calibri"/>
      </rPr>
      <t xml:space="preserve"> (</t>
    </r>
    <r>
      <rPr>
        <i/>
        <sz val="11"/>
        <color rgb="FF000000"/>
        <rFont val="Calibri"/>
      </rPr>
      <t>k</t>
    </r>
    <r>
      <rPr>
        <sz val="11"/>
        <color theme="1"/>
        <rFont val="Calibri"/>
      </rPr>
      <t>=2)</t>
    </r>
  </si>
  <si>
    <r>
      <rPr>
        <i/>
        <sz val="11"/>
        <color rgb="FF000000"/>
        <rFont val="Calibri"/>
      </rPr>
      <t>U</t>
    </r>
    <r>
      <rPr>
        <sz val="11"/>
        <color theme="1"/>
        <rFont val="Calibri"/>
      </rPr>
      <t xml:space="preserve"> (</t>
    </r>
    <r>
      <rPr>
        <i/>
        <sz val="11"/>
        <color rgb="FF000000"/>
        <rFont val="Calibri"/>
      </rPr>
      <t>k</t>
    </r>
    <r>
      <rPr>
        <sz val="11"/>
        <color theme="1"/>
        <rFont val="Calibri"/>
      </rPr>
      <t>=3)</t>
    </r>
  </si>
  <si>
    <t>Reported Uncertainty:</t>
  </si>
  <si>
    <r>
      <rPr>
        <b/>
        <i/>
        <sz val="12"/>
        <color rgb="FF000000"/>
        <rFont val="Calibri"/>
      </rPr>
      <t>k</t>
    </r>
    <r>
      <rPr>
        <b/>
        <sz val="12"/>
        <color rgb="FF000000"/>
        <rFont val="Calibri"/>
      </rPr>
      <t>=2</t>
    </r>
  </si>
  <si>
    <r>
      <rPr>
        <b/>
        <i/>
        <sz val="12"/>
        <color rgb="FF000000"/>
        <rFont val="Calibri"/>
      </rPr>
      <t>k</t>
    </r>
    <r>
      <rPr>
        <b/>
        <sz val="12"/>
        <color rgb="FF000000"/>
        <rFont val="Calibri"/>
      </rPr>
      <t>=3</t>
    </r>
  </si>
  <si>
    <r>
      <rPr>
        <b/>
        <sz val="11"/>
        <color theme="1"/>
        <rFont val="Calibri"/>
      </rPr>
      <t>NOTE</t>
    </r>
    <r>
      <rPr>
        <sz val="11"/>
        <color theme="1"/>
        <rFont val="Calibri"/>
      </rPr>
      <t>:  Regardless of the number of digits that are showing in  a cell, Excel carries the maximum number of significant figures in the background and will use the entire number for further calculations</t>
    </r>
  </si>
  <si>
    <t>Trigger Pull Force of a Revolver in DA</t>
  </si>
  <si>
    <t>14.25 lbsf - 16.00 lbsf</t>
  </si>
  <si>
    <t>Uncertainty
Component</t>
  </si>
  <si>
    <t>Thermal Dependence of Force Gauge. Assume ± 5°F uncertainty in temperature.</t>
  </si>
  <si>
    <r>
      <rPr>
        <i/>
        <sz val="11"/>
        <color rgb="FF000000"/>
        <rFont val="Calibri"/>
      </rPr>
      <t>u</t>
    </r>
    <r>
      <rPr>
        <i/>
        <vertAlign val="subscript"/>
        <sz val="11"/>
        <color rgb="FF000000"/>
        <rFont val="Calibri"/>
      </rPr>
      <t>c</t>
    </r>
  </si>
  <si>
    <r>
      <rPr>
        <i/>
        <sz val="11"/>
        <color rgb="FF000000"/>
        <rFont val="Calibri"/>
      </rPr>
      <t>U</t>
    </r>
    <r>
      <rPr>
        <sz val="11"/>
        <color theme="1"/>
        <rFont val="Calibri"/>
      </rPr>
      <t xml:space="preserve"> (</t>
    </r>
    <r>
      <rPr>
        <i/>
        <sz val="11"/>
        <color rgb="FF000000"/>
        <rFont val="Calibri"/>
      </rPr>
      <t>k</t>
    </r>
    <r>
      <rPr>
        <sz val="11"/>
        <color theme="1"/>
        <rFont val="Calibri"/>
      </rPr>
      <t>=2)</t>
    </r>
  </si>
  <si>
    <r>
      <rPr>
        <i/>
        <sz val="11"/>
        <color rgb="FF000000"/>
        <rFont val="Calibri"/>
      </rPr>
      <t>U</t>
    </r>
    <r>
      <rPr>
        <sz val="11"/>
        <color theme="1"/>
        <rFont val="Calibri"/>
      </rPr>
      <t xml:space="preserve"> (</t>
    </r>
    <r>
      <rPr>
        <i/>
        <sz val="11"/>
        <color rgb="FF000000"/>
        <rFont val="Calibri"/>
      </rPr>
      <t>k</t>
    </r>
    <r>
      <rPr>
        <sz val="11"/>
        <color theme="1"/>
        <rFont val="Calibri"/>
      </rPr>
      <t>=3)</t>
    </r>
  </si>
  <si>
    <r>
      <rPr>
        <b/>
        <i/>
        <sz val="12"/>
        <color rgb="FF000000"/>
        <rFont val="Calibri"/>
      </rPr>
      <t>k</t>
    </r>
    <r>
      <rPr>
        <b/>
        <sz val="12"/>
        <color rgb="FF000000"/>
        <rFont val="Calibri"/>
      </rPr>
      <t>=2</t>
    </r>
  </si>
  <si>
    <r>
      <rPr>
        <b/>
        <i/>
        <sz val="12"/>
        <color rgb="FF000000"/>
        <rFont val="Calibri"/>
      </rPr>
      <t>k</t>
    </r>
    <r>
      <rPr>
        <b/>
        <sz val="12"/>
        <color rgb="FF000000"/>
        <rFont val="Calibri"/>
      </rPr>
      <t>=3</t>
    </r>
  </si>
  <si>
    <r>
      <rPr>
        <b/>
        <sz val="11"/>
        <color theme="1"/>
        <rFont val="Calibri"/>
      </rPr>
      <t>NOTE</t>
    </r>
    <r>
      <rPr>
        <sz val="11"/>
        <color theme="1"/>
        <rFont val="Calibri"/>
      </rPr>
      <t>:  Regardless of the number of digits that are showing in  a cell, Excel carries the maximum number of significant figures in the background and will use the entire number for further calculations</t>
    </r>
  </si>
  <si>
    <t>Trigger Pull Force of Pistols</t>
  </si>
  <si>
    <t>5.75 lbsf - 10.40 lbsf</t>
  </si>
  <si>
    <t>Relative Standard
Uncertainty (%)</t>
  </si>
  <si>
    <r>
      <rPr>
        <i/>
        <sz val="11"/>
        <color rgb="FF000000"/>
        <rFont val="Calibri"/>
      </rPr>
      <t>u</t>
    </r>
    <r>
      <rPr>
        <i/>
        <vertAlign val="subscript"/>
        <sz val="11"/>
        <color rgb="FF000000"/>
        <rFont val="Calibri"/>
      </rPr>
      <t>c</t>
    </r>
  </si>
  <si>
    <r>
      <rPr>
        <i/>
        <sz val="11"/>
        <color rgb="FF000000"/>
        <rFont val="Calibri"/>
      </rPr>
      <t>U</t>
    </r>
    <r>
      <rPr>
        <sz val="11"/>
        <color theme="1"/>
        <rFont val="Calibri"/>
      </rPr>
      <t xml:space="preserve"> (</t>
    </r>
    <r>
      <rPr>
        <i/>
        <sz val="11"/>
        <color rgb="FF000000"/>
        <rFont val="Calibri"/>
      </rPr>
      <t>k</t>
    </r>
    <r>
      <rPr>
        <sz val="11"/>
        <color theme="1"/>
        <rFont val="Calibri"/>
      </rPr>
      <t>=2)</t>
    </r>
  </si>
  <si>
    <r>
      <rPr>
        <i/>
        <sz val="11"/>
        <color rgb="FF000000"/>
        <rFont val="Calibri"/>
      </rPr>
      <t>U</t>
    </r>
    <r>
      <rPr>
        <sz val="11"/>
        <color theme="1"/>
        <rFont val="Calibri"/>
      </rPr>
      <t xml:space="preserve"> (</t>
    </r>
    <r>
      <rPr>
        <i/>
        <sz val="11"/>
        <color rgb="FF000000"/>
        <rFont val="Calibri"/>
      </rPr>
      <t>k</t>
    </r>
    <r>
      <rPr>
        <sz val="11"/>
        <color theme="1"/>
        <rFont val="Calibri"/>
      </rPr>
      <t>=3)</t>
    </r>
  </si>
  <si>
    <r>
      <rPr>
        <b/>
        <i/>
        <sz val="12"/>
        <color rgb="FF000000"/>
        <rFont val="Calibri"/>
      </rPr>
      <t>k</t>
    </r>
    <r>
      <rPr>
        <b/>
        <sz val="12"/>
        <color rgb="FF000000"/>
        <rFont val="Calibri"/>
      </rPr>
      <t>=2</t>
    </r>
  </si>
  <si>
    <r>
      <rPr>
        <b/>
        <i/>
        <sz val="12"/>
        <color rgb="FF000000"/>
        <rFont val="Calibri"/>
      </rPr>
      <t>k</t>
    </r>
    <r>
      <rPr>
        <b/>
        <sz val="12"/>
        <color rgb="FF000000"/>
        <rFont val="Calibri"/>
      </rPr>
      <t>=3</t>
    </r>
  </si>
  <si>
    <r>
      <rPr>
        <b/>
        <sz val="11"/>
        <color theme="1"/>
        <rFont val="Calibri"/>
      </rPr>
      <t>NOTE</t>
    </r>
    <r>
      <rPr>
        <sz val="11"/>
        <color theme="1"/>
        <rFont val="Calibri"/>
      </rPr>
      <t>:  Regardless of the number of digits that are showing in  a cell, Excel carries the maximum number of significant figures in the background and will use the entire number for further calculations.</t>
    </r>
  </si>
  <si>
    <t>Trigger Pull Force of Rifle 1</t>
  </si>
  <si>
    <t>3.91 lbsf - 7.25 lbsf</t>
  </si>
  <si>
    <r>
      <rPr>
        <i/>
        <sz val="11"/>
        <color rgb="FF000000"/>
        <rFont val="Calibri"/>
      </rPr>
      <t>u</t>
    </r>
    <r>
      <rPr>
        <i/>
        <vertAlign val="subscript"/>
        <sz val="11"/>
        <color rgb="FF000000"/>
        <rFont val="Calibri"/>
      </rPr>
      <t>c</t>
    </r>
  </si>
  <si>
    <r>
      <rPr>
        <i/>
        <sz val="11"/>
        <color rgb="FF000000"/>
        <rFont val="Calibri"/>
      </rPr>
      <t>U</t>
    </r>
    <r>
      <rPr>
        <sz val="11"/>
        <color theme="1"/>
        <rFont val="Calibri"/>
      </rPr>
      <t xml:space="preserve"> (</t>
    </r>
    <r>
      <rPr>
        <i/>
        <sz val="11"/>
        <color rgb="FF000000"/>
        <rFont val="Calibri"/>
      </rPr>
      <t>k</t>
    </r>
    <r>
      <rPr>
        <sz val="11"/>
        <color theme="1"/>
        <rFont val="Calibri"/>
      </rPr>
      <t>=2)</t>
    </r>
  </si>
  <si>
    <r>
      <rPr>
        <i/>
        <sz val="11"/>
        <color rgb="FF000000"/>
        <rFont val="Calibri"/>
      </rPr>
      <t>U</t>
    </r>
    <r>
      <rPr>
        <sz val="11"/>
        <color theme="1"/>
        <rFont val="Calibri"/>
      </rPr>
      <t xml:space="preserve"> (</t>
    </r>
    <r>
      <rPr>
        <i/>
        <sz val="11"/>
        <color rgb="FF000000"/>
        <rFont val="Calibri"/>
      </rPr>
      <t>k</t>
    </r>
    <r>
      <rPr>
        <sz val="11"/>
        <color theme="1"/>
        <rFont val="Calibri"/>
      </rPr>
      <t>=3)</t>
    </r>
  </si>
  <si>
    <r>
      <rPr>
        <b/>
        <i/>
        <sz val="12"/>
        <color rgb="FF000000"/>
        <rFont val="Calibri"/>
      </rPr>
      <t>k</t>
    </r>
    <r>
      <rPr>
        <b/>
        <sz val="12"/>
        <color rgb="FF000000"/>
        <rFont val="Calibri"/>
      </rPr>
      <t>=2</t>
    </r>
  </si>
  <si>
    <r>
      <rPr>
        <b/>
        <i/>
        <sz val="12"/>
        <color rgb="FF000000"/>
        <rFont val="Calibri"/>
      </rPr>
      <t>k</t>
    </r>
    <r>
      <rPr>
        <b/>
        <sz val="12"/>
        <color rgb="FF000000"/>
        <rFont val="Calibri"/>
      </rPr>
      <t>=3</t>
    </r>
  </si>
  <si>
    <r>
      <rPr>
        <b/>
        <sz val="11"/>
        <color theme="1"/>
        <rFont val="Calibri"/>
      </rPr>
      <t>NOTE</t>
    </r>
    <r>
      <rPr>
        <sz val="11"/>
        <color theme="1"/>
        <rFont val="Calibri"/>
      </rPr>
      <t>:  Regardless of the number of digits that are showing in  a cell, Excel carries the maximum number of significant figures in the background and will use the entire number for further calculations</t>
    </r>
  </si>
  <si>
    <t>Trigger Pull Force of Shotgun 1</t>
  </si>
  <si>
    <t>3.77 lbsf - 5.92 lbsf</t>
  </si>
  <si>
    <r>
      <rPr>
        <i/>
        <sz val="11"/>
        <color rgb="FF000000"/>
        <rFont val="Calibri"/>
      </rPr>
      <t>u</t>
    </r>
    <r>
      <rPr>
        <i/>
        <vertAlign val="subscript"/>
        <sz val="11"/>
        <color rgb="FF000000"/>
        <rFont val="Calibri"/>
      </rPr>
      <t>c</t>
    </r>
  </si>
  <si>
    <r>
      <rPr>
        <i/>
        <sz val="11"/>
        <color rgb="FF000000"/>
        <rFont val="Calibri"/>
      </rPr>
      <t>U</t>
    </r>
    <r>
      <rPr>
        <sz val="11"/>
        <color theme="1"/>
        <rFont val="Calibri"/>
      </rPr>
      <t xml:space="preserve"> (</t>
    </r>
    <r>
      <rPr>
        <i/>
        <sz val="11"/>
        <color rgb="FF000000"/>
        <rFont val="Calibri"/>
      </rPr>
      <t>k</t>
    </r>
    <r>
      <rPr>
        <sz val="11"/>
        <color theme="1"/>
        <rFont val="Calibri"/>
      </rPr>
      <t>=2)</t>
    </r>
  </si>
  <si>
    <r>
      <rPr>
        <i/>
        <sz val="11"/>
        <color rgb="FF000000"/>
        <rFont val="Calibri"/>
      </rPr>
      <t>U</t>
    </r>
    <r>
      <rPr>
        <sz val="11"/>
        <color theme="1"/>
        <rFont val="Calibri"/>
      </rPr>
      <t xml:space="preserve"> (</t>
    </r>
    <r>
      <rPr>
        <i/>
        <sz val="11"/>
        <color rgb="FF000000"/>
        <rFont val="Calibri"/>
      </rPr>
      <t>k</t>
    </r>
    <r>
      <rPr>
        <sz val="11"/>
        <color theme="1"/>
        <rFont val="Calibri"/>
      </rPr>
      <t>=3)</t>
    </r>
  </si>
  <si>
    <r>
      <rPr>
        <b/>
        <i/>
        <sz val="12"/>
        <color rgb="FF000000"/>
        <rFont val="Calibri"/>
      </rPr>
      <t>k</t>
    </r>
    <r>
      <rPr>
        <b/>
        <sz val="12"/>
        <color rgb="FF000000"/>
        <rFont val="Calibri"/>
      </rPr>
      <t>=2</t>
    </r>
  </si>
  <si>
    <r>
      <rPr>
        <b/>
        <i/>
        <sz val="12"/>
        <color rgb="FF000000"/>
        <rFont val="Calibri"/>
      </rPr>
      <t>k</t>
    </r>
    <r>
      <rPr>
        <b/>
        <sz val="12"/>
        <color rgb="FF000000"/>
        <rFont val="Calibri"/>
      </rPr>
      <t>=3</t>
    </r>
  </si>
  <si>
    <r>
      <rPr>
        <b/>
        <sz val="11"/>
        <color theme="1"/>
        <rFont val="Calibri"/>
      </rPr>
      <t>NOTE</t>
    </r>
    <r>
      <rPr>
        <sz val="11"/>
        <color theme="1"/>
        <rFont val="Calibri"/>
      </rPr>
      <t>:  Regardless of the number of digits that are showing in  a cell, Excel carries the maximum number of significant figures in the background and will use the entire number for further calculations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</si>
</sst>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0.000"/>
    <numFmt numFmtId="166" formatCode="0.0000"/>
    <numFmt numFmtId="167" formatCode="0.0"/>
    <numFmt numFmtId="168" formatCode="0.00000"/>
  </numFmts>
  <fonts count="23" x14ac:knownFonts="1">
    <font>
      <sz val="11"/>
      <color theme="1"/>
      <name val="Arial"/>
    </font>
    <font>
      <sz val="11"/>
      <color theme="1"/>
      <name val="Calibri"/>
    </font>
    <font>
      <b/>
      <sz val="14"/>
      <color theme="1"/>
      <name val="Calibri"/>
    </font>
    <font>
      <sz val="11"/>
      <name val="Arial"/>
    </font>
    <font>
      <b/>
      <sz val="16"/>
      <color theme="1"/>
      <name val="Calibri"/>
    </font>
    <font>
      <sz val="11"/>
      <color rgb="FF000000"/>
      <name val="Calibri"/>
    </font>
    <font>
      <sz val="14"/>
      <color theme="1"/>
      <name val="Calibri"/>
    </font>
    <font>
      <b/>
      <sz val="11"/>
      <color rgb="FFFF0000"/>
      <name val="Calibri"/>
    </font>
    <font>
      <b/>
      <sz val="11"/>
      <color rgb="FF000000"/>
      <name val="Calibri"/>
    </font>
    <font>
      <sz val="11"/>
      <color rgb="FFFF0000"/>
      <name val="Calibri"/>
    </font>
    <font>
      <sz val="12"/>
      <color theme="1"/>
      <name val="Calibri"/>
    </font>
    <font>
      <sz val="11"/>
      <color theme="1"/>
      <name val="Calibri"/>
    </font>
    <font>
      <i/>
      <sz val="11"/>
      <color theme="1"/>
      <name val="Calibri"/>
    </font>
    <font>
      <b/>
      <sz val="14"/>
      <color rgb="FFFF0000"/>
      <name val="Calibri"/>
    </font>
    <font>
      <b/>
      <sz val="11"/>
      <color theme="1"/>
      <name val="Calibri"/>
    </font>
    <font>
      <sz val="11"/>
      <color theme="1"/>
      <name val="Arial"/>
    </font>
    <font>
      <sz val="12"/>
      <color theme="1"/>
      <name val="Arial"/>
    </font>
    <font>
      <b/>
      <sz val="12"/>
      <color theme="1"/>
      <name val="Calibri"/>
    </font>
    <font>
      <i/>
      <sz val="11"/>
      <color rgb="FFFF0000"/>
      <name val="Calibri"/>
    </font>
    <font>
      <i/>
      <sz val="11"/>
      <color rgb="FF000000"/>
      <name val="Calibri"/>
    </font>
    <font>
      <i/>
      <vertAlign val="subscript"/>
      <sz val="11"/>
      <color rgb="FF000000"/>
      <name val="Calibri"/>
    </font>
    <font>
      <b/>
      <i/>
      <sz val="12"/>
      <color rgb="FF000000"/>
      <name val="Calibri"/>
    </font>
    <font>
      <b/>
      <sz val="12"/>
      <color rgb="FF000000"/>
      <name val="Calibri"/>
    </font>
  </fonts>
  <fills count="16">
    <fill>
      <patternFill patternType="none"/>
    </fill>
    <fill>
      <patternFill patternType="gray125"/>
    </fill>
    <fill>
      <patternFill patternType="solid">
        <fgColor rgb="FFC0C0C0"/>
        <bgColor rgb="FFC0C0C0"/>
      </patternFill>
    </fill>
    <fill>
      <patternFill patternType="solid">
        <fgColor rgb="FFF2F2F2"/>
        <bgColor rgb="FFF2F2F2"/>
      </patternFill>
    </fill>
    <fill>
      <patternFill patternType="solid">
        <fgColor rgb="FFE5DFEC"/>
        <bgColor rgb="FFE5DFEC"/>
      </patternFill>
    </fill>
    <fill>
      <patternFill patternType="solid">
        <fgColor rgb="FFB2A1C7"/>
        <bgColor rgb="FFB2A1C7"/>
      </patternFill>
    </fill>
    <fill>
      <patternFill patternType="solid">
        <fgColor rgb="FFD6E3BC"/>
        <bgColor rgb="FFD6E3BC"/>
      </patternFill>
    </fill>
    <fill>
      <patternFill patternType="solid">
        <fgColor theme="6"/>
        <bgColor theme="6"/>
      </patternFill>
    </fill>
    <fill>
      <patternFill patternType="solid">
        <fgColor rgb="FFFABF8F"/>
        <bgColor rgb="FFFABF8F"/>
      </patternFill>
    </fill>
    <fill>
      <patternFill patternType="solid">
        <fgColor theme="9"/>
        <bgColor theme="9"/>
      </patternFill>
    </fill>
    <fill>
      <patternFill patternType="solid">
        <fgColor rgb="FFDAEEF3"/>
        <bgColor rgb="FFDAEEF3"/>
      </patternFill>
    </fill>
    <fill>
      <patternFill patternType="solid">
        <fgColor theme="8"/>
        <bgColor theme="8"/>
      </patternFill>
    </fill>
    <fill>
      <patternFill patternType="solid">
        <fgColor rgb="FFFBD4B4"/>
        <bgColor rgb="FFFBD4B4"/>
      </patternFill>
    </fill>
    <fill>
      <patternFill patternType="solid">
        <fgColor rgb="FFB6DDE8"/>
        <bgColor rgb="FFB6DDE8"/>
      </patternFill>
    </fill>
    <fill>
      <patternFill patternType="solid">
        <fgColor rgb="FFC6D9F0"/>
        <bgColor rgb="FFC6D9F0"/>
      </patternFill>
    </fill>
    <fill>
      <patternFill patternType="solid">
        <fgColor rgb="FFC2D69B"/>
        <bgColor rgb="FFC2D69B"/>
      </patternFill>
    </fill>
  </fills>
  <borders count="2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C0C0C0"/>
      </left>
      <right style="thin">
        <color rgb="FFC0C0C0"/>
      </right>
      <top style="thin">
        <color rgb="FFC0C0C0"/>
      </top>
      <bottom style="thin">
        <color rgb="FFC0C0C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style="thin">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131">
    <xf numFmtId="0" fontId="0" fillId="0" borderId="0" xfId="0"/>
    <xf numFmtId="0" fontId="1" fillId="0" borderId="0" xfId="0" applyFont="1"/>
    <xf numFmtId="0" fontId="1" fillId="0" borderId="0" xfId="0" applyFont="1" applyAlignment="1">
      <alignment horizontal="center"/>
    </xf>
    <xf numFmtId="0" fontId="4" fillId="0" borderId="5" xfId="0" applyFont="1" applyBorder="1" applyAlignment="1">
      <alignment horizontal="center" vertical="center"/>
    </xf>
    <xf numFmtId="2" fontId="1" fillId="0" borderId="0" xfId="0" applyNumberFormat="1" applyFont="1" applyAlignment="1">
      <alignment horizontal="center"/>
    </xf>
    <xf numFmtId="0" fontId="1" fillId="0" borderId="5" xfId="0" applyFont="1" applyBorder="1" applyAlignment="1">
      <alignment horizontal="center"/>
    </xf>
    <xf numFmtId="2" fontId="1" fillId="0" borderId="5" xfId="0" applyNumberFormat="1" applyFont="1" applyBorder="1" applyAlignment="1">
      <alignment horizontal="center"/>
    </xf>
    <xf numFmtId="2" fontId="1" fillId="4" borderId="5" xfId="0" applyNumberFormat="1" applyFont="1" applyFill="1" applyBorder="1" applyAlignment="1">
      <alignment horizontal="center"/>
    </xf>
    <xf numFmtId="2" fontId="1" fillId="5" borderId="5" xfId="0" applyNumberFormat="1" applyFont="1" applyFill="1" applyBorder="1" applyAlignment="1">
      <alignment horizontal="center"/>
    </xf>
    <xf numFmtId="2" fontId="1" fillId="6" borderId="5" xfId="0" applyNumberFormat="1" applyFont="1" applyFill="1" applyBorder="1" applyAlignment="1">
      <alignment horizontal="center"/>
    </xf>
    <xf numFmtId="2" fontId="1" fillId="7" borderId="5" xfId="0" applyNumberFormat="1" applyFont="1" applyFill="1" applyBorder="1" applyAlignment="1">
      <alignment horizontal="center"/>
    </xf>
    <xf numFmtId="2" fontId="1" fillId="8" borderId="5" xfId="0" applyNumberFormat="1" applyFont="1" applyFill="1" applyBorder="1" applyAlignment="1">
      <alignment horizontal="center"/>
    </xf>
    <xf numFmtId="2" fontId="1" fillId="9" borderId="5" xfId="0" applyNumberFormat="1" applyFont="1" applyFill="1" applyBorder="1" applyAlignment="1">
      <alignment horizontal="center"/>
    </xf>
    <xf numFmtId="2" fontId="1" fillId="10" borderId="5" xfId="0" applyNumberFormat="1" applyFont="1" applyFill="1" applyBorder="1" applyAlignment="1">
      <alignment horizontal="center"/>
    </xf>
    <xf numFmtId="2" fontId="1" fillId="11" borderId="5" xfId="0" applyNumberFormat="1" applyFont="1" applyFill="1" applyBorder="1" applyAlignment="1">
      <alignment horizontal="center"/>
    </xf>
    <xf numFmtId="0" fontId="1" fillId="4" borderId="5" xfId="0" applyFont="1" applyFill="1" applyBorder="1" applyAlignment="1">
      <alignment horizontal="center"/>
    </xf>
    <xf numFmtId="165" fontId="1" fillId="4" borderId="5" xfId="0" applyNumberFormat="1" applyFont="1" applyFill="1" applyBorder="1" applyAlignment="1">
      <alignment horizontal="center"/>
    </xf>
    <xf numFmtId="0" fontId="1" fillId="5" borderId="5" xfId="0" applyFont="1" applyFill="1" applyBorder="1" applyAlignment="1">
      <alignment horizontal="center"/>
    </xf>
    <xf numFmtId="165" fontId="1" fillId="5" borderId="5" xfId="0" applyNumberFormat="1" applyFont="1" applyFill="1" applyBorder="1" applyAlignment="1">
      <alignment horizontal="center"/>
    </xf>
    <xf numFmtId="165" fontId="1" fillId="0" borderId="0" xfId="0" applyNumberFormat="1" applyFont="1" applyAlignment="1">
      <alignment horizontal="center"/>
    </xf>
    <xf numFmtId="0" fontId="5" fillId="5" borderId="5" xfId="0" applyFont="1" applyFill="1" applyBorder="1" applyAlignment="1">
      <alignment horizontal="center" wrapText="1"/>
    </xf>
    <xf numFmtId="0" fontId="5" fillId="4" borderId="5" xfId="0" applyFont="1" applyFill="1" applyBorder="1" applyAlignment="1">
      <alignment horizontal="center" wrapText="1"/>
    </xf>
    <xf numFmtId="2" fontId="5" fillId="5" borderId="5" xfId="0" applyNumberFormat="1" applyFont="1" applyFill="1" applyBorder="1" applyAlignment="1">
      <alignment horizontal="center" wrapText="1"/>
    </xf>
    <xf numFmtId="0" fontId="5" fillId="6" borderId="5" xfId="0" applyFont="1" applyFill="1" applyBorder="1" applyAlignment="1">
      <alignment horizontal="center" wrapText="1"/>
    </xf>
    <xf numFmtId="0" fontId="5" fillId="7" borderId="5" xfId="0" applyFont="1" applyFill="1" applyBorder="1" applyAlignment="1">
      <alignment horizontal="center" wrapText="1"/>
    </xf>
    <xf numFmtId="2" fontId="5" fillId="8" borderId="5" xfId="0" applyNumberFormat="1" applyFont="1" applyFill="1" applyBorder="1" applyAlignment="1">
      <alignment horizontal="center" wrapText="1"/>
    </xf>
    <xf numFmtId="0" fontId="5" fillId="9" borderId="5" xfId="0" applyFont="1" applyFill="1" applyBorder="1" applyAlignment="1">
      <alignment horizontal="center" wrapText="1"/>
    </xf>
    <xf numFmtId="0" fontId="5" fillId="10" borderId="5" xfId="0" applyFont="1" applyFill="1" applyBorder="1" applyAlignment="1">
      <alignment horizontal="center" wrapText="1"/>
    </xf>
    <xf numFmtId="0" fontId="5" fillId="11" borderId="5" xfId="0" applyFont="1" applyFill="1" applyBorder="1" applyAlignment="1">
      <alignment horizontal="center" wrapText="1"/>
    </xf>
    <xf numFmtId="0" fontId="5" fillId="8" borderId="5" xfId="0" applyFont="1" applyFill="1" applyBorder="1" applyAlignment="1">
      <alignment horizontal="center" wrapText="1"/>
    </xf>
    <xf numFmtId="0" fontId="1" fillId="6" borderId="5" xfId="0" applyFont="1" applyFill="1" applyBorder="1" applyAlignment="1">
      <alignment horizontal="center"/>
    </xf>
    <xf numFmtId="0" fontId="1" fillId="7" borderId="5" xfId="0" applyFont="1" applyFill="1" applyBorder="1" applyAlignment="1">
      <alignment horizontal="center"/>
    </xf>
    <xf numFmtId="0" fontId="1" fillId="8" borderId="5" xfId="0" applyFont="1" applyFill="1" applyBorder="1" applyAlignment="1">
      <alignment horizontal="center"/>
    </xf>
    <xf numFmtId="0" fontId="1" fillId="9" borderId="5" xfId="0" applyFont="1" applyFill="1" applyBorder="1" applyAlignment="1">
      <alignment horizontal="center"/>
    </xf>
    <xf numFmtId="0" fontId="1" fillId="10" borderId="5" xfId="0" applyFont="1" applyFill="1" applyBorder="1" applyAlignment="1">
      <alignment horizontal="center"/>
    </xf>
    <xf numFmtId="0" fontId="1" fillId="11" borderId="5" xfId="0" applyFont="1" applyFill="1" applyBorder="1" applyAlignment="1">
      <alignment horizontal="center"/>
    </xf>
    <xf numFmtId="165" fontId="1" fillId="0" borderId="5" xfId="0" applyNumberFormat="1" applyFont="1" applyBorder="1" applyAlignment="1">
      <alignment horizontal="center"/>
    </xf>
    <xf numFmtId="0" fontId="1" fillId="9" borderId="11" xfId="0" applyFont="1" applyFill="1" applyBorder="1" applyAlignment="1">
      <alignment horizontal="center"/>
    </xf>
    <xf numFmtId="165" fontId="1" fillId="6" borderId="5" xfId="0" applyNumberFormat="1" applyFont="1" applyFill="1" applyBorder="1" applyAlignment="1">
      <alignment horizontal="center"/>
    </xf>
    <xf numFmtId="164" fontId="6" fillId="0" borderId="0" xfId="0" applyNumberFormat="1" applyFont="1" applyAlignment="1">
      <alignment horizontal="center" vertical="center" textRotation="90"/>
    </xf>
    <xf numFmtId="2" fontId="1" fillId="0" borderId="0" xfId="0" applyNumberFormat="1" applyFont="1"/>
    <xf numFmtId="165" fontId="1" fillId="7" borderId="5" xfId="0" applyNumberFormat="1" applyFont="1" applyFill="1" applyBorder="1" applyAlignment="1">
      <alignment horizontal="center"/>
    </xf>
    <xf numFmtId="0" fontId="1" fillId="0" borderId="5" xfId="0" applyFont="1" applyBorder="1"/>
    <xf numFmtId="0" fontId="1" fillId="12" borderId="5" xfId="0" applyFont="1" applyFill="1" applyBorder="1" applyAlignment="1">
      <alignment horizontal="center"/>
    </xf>
    <xf numFmtId="165" fontId="1" fillId="12" borderId="5" xfId="0" applyNumberFormat="1" applyFont="1" applyFill="1" applyBorder="1" applyAlignment="1">
      <alignment horizontal="center"/>
    </xf>
    <xf numFmtId="165" fontId="1" fillId="9" borderId="5" xfId="0" applyNumberFormat="1" applyFont="1" applyFill="1" applyBorder="1" applyAlignment="1">
      <alignment horizontal="center"/>
    </xf>
    <xf numFmtId="0" fontId="1" fillId="13" borderId="5" xfId="0" applyFont="1" applyFill="1" applyBorder="1" applyAlignment="1">
      <alignment horizontal="center"/>
    </xf>
    <xf numFmtId="165" fontId="1" fillId="13" borderId="5" xfId="0" applyNumberFormat="1" applyFont="1" applyFill="1" applyBorder="1" applyAlignment="1">
      <alignment horizontal="center"/>
    </xf>
    <xf numFmtId="165" fontId="1" fillId="11" borderId="5" xfId="0" applyNumberFormat="1" applyFont="1" applyFill="1" applyBorder="1" applyAlignment="1">
      <alignment horizontal="center"/>
    </xf>
    <xf numFmtId="0" fontId="7" fillId="0" borderId="0" xfId="0" applyFont="1" applyAlignment="1">
      <alignment horizontal="center"/>
    </xf>
    <xf numFmtId="0" fontId="1" fillId="0" borderId="0" xfId="0" applyFont="1" applyAlignment="1">
      <alignment horizontal="right"/>
    </xf>
    <xf numFmtId="0" fontId="5" fillId="0" borderId="12" xfId="0" applyFont="1" applyBorder="1" applyAlignment="1">
      <alignment horizontal="right" wrapText="1"/>
    </xf>
    <xf numFmtId="0" fontId="5" fillId="0" borderId="12" xfId="0" applyFont="1" applyBorder="1" applyAlignment="1">
      <alignment horizontal="right"/>
    </xf>
    <xf numFmtId="0" fontId="1" fillId="0" borderId="12" xfId="0" applyFont="1" applyBorder="1" applyAlignment="1">
      <alignment horizontal="right"/>
    </xf>
    <xf numFmtId="0" fontId="5" fillId="0" borderId="0" xfId="0" applyFont="1" applyAlignment="1">
      <alignment horizontal="right" wrapText="1"/>
    </xf>
    <xf numFmtId="0" fontId="8" fillId="0" borderId="0" xfId="0" applyFont="1" applyAlignment="1">
      <alignment horizontal="left"/>
    </xf>
    <xf numFmtId="0" fontId="9" fillId="0" borderId="12" xfId="0" applyFont="1" applyBorder="1" applyAlignment="1">
      <alignment horizontal="left"/>
    </xf>
    <xf numFmtId="0" fontId="8" fillId="0" borderId="12" xfId="0" applyFont="1" applyBorder="1" applyAlignment="1">
      <alignment horizontal="center"/>
    </xf>
    <xf numFmtId="0" fontId="8" fillId="0" borderId="12" xfId="0" applyFont="1" applyBorder="1" applyAlignment="1">
      <alignment horizontal="left"/>
    </xf>
    <xf numFmtId="0" fontId="9" fillId="0" borderId="0" xfId="0" applyFont="1" applyAlignment="1">
      <alignment vertical="center"/>
    </xf>
    <xf numFmtId="0" fontId="9" fillId="0" borderId="0" xfId="0" applyFont="1" applyAlignment="1">
      <alignment horizontal="center"/>
    </xf>
    <xf numFmtId="0" fontId="2" fillId="0" borderId="5" xfId="0" applyFont="1" applyBorder="1" applyAlignment="1">
      <alignment horizontal="center" vertical="center"/>
    </xf>
    <xf numFmtId="0" fontId="1" fillId="4" borderId="5" xfId="0" applyFont="1" applyFill="1" applyBorder="1" applyAlignment="1">
      <alignment horizontal="center" wrapText="1"/>
    </xf>
    <xf numFmtId="2" fontId="1" fillId="5" borderId="5" xfId="0" applyNumberFormat="1" applyFont="1" applyFill="1" applyBorder="1" applyAlignment="1">
      <alignment horizontal="center" wrapText="1"/>
    </xf>
    <xf numFmtId="0" fontId="1" fillId="6" borderId="5" xfId="0" applyFont="1" applyFill="1" applyBorder="1" applyAlignment="1">
      <alignment horizontal="center" wrapText="1"/>
    </xf>
    <xf numFmtId="2" fontId="1" fillId="8" borderId="5" xfId="0" applyNumberFormat="1" applyFont="1" applyFill="1" applyBorder="1" applyAlignment="1">
      <alignment horizontal="center" wrapText="1"/>
    </xf>
    <xf numFmtId="0" fontId="1" fillId="10" borderId="5" xfId="0" applyFont="1" applyFill="1" applyBorder="1" applyAlignment="1">
      <alignment horizontal="center" wrapText="1"/>
    </xf>
    <xf numFmtId="0" fontId="1" fillId="5" borderId="5" xfId="0" applyFont="1" applyFill="1" applyBorder="1" applyAlignment="1">
      <alignment horizontal="center" wrapText="1"/>
    </xf>
    <xf numFmtId="0" fontId="1" fillId="8" borderId="5" xfId="0" applyFont="1" applyFill="1" applyBorder="1" applyAlignment="1">
      <alignment horizontal="center" wrapText="1"/>
    </xf>
    <xf numFmtId="2" fontId="1" fillId="4" borderId="5" xfId="0" applyNumberFormat="1" applyFont="1" applyFill="1" applyBorder="1"/>
    <xf numFmtId="2" fontId="1" fillId="5" borderId="5" xfId="0" applyNumberFormat="1" applyFont="1" applyFill="1" applyBorder="1"/>
    <xf numFmtId="2" fontId="1" fillId="6" borderId="5" xfId="0" applyNumberFormat="1" applyFont="1" applyFill="1" applyBorder="1"/>
    <xf numFmtId="2" fontId="1" fillId="8" borderId="5" xfId="0" applyNumberFormat="1" applyFont="1" applyFill="1" applyBorder="1"/>
    <xf numFmtId="2" fontId="1" fillId="10" borderId="5" xfId="0" applyNumberFormat="1" applyFont="1" applyFill="1" applyBorder="1"/>
    <xf numFmtId="165" fontId="1" fillId="0" borderId="0" xfId="0" applyNumberFormat="1" applyFont="1"/>
    <xf numFmtId="166" fontId="1" fillId="0" borderId="0" xfId="0" applyNumberFormat="1" applyFont="1"/>
    <xf numFmtId="0" fontId="11" fillId="0" borderId="0" xfId="0" applyFont="1"/>
    <xf numFmtId="0" fontId="12" fillId="0" borderId="15" xfId="0" applyFont="1" applyBorder="1" applyAlignment="1">
      <alignment horizontal="center"/>
    </xf>
    <xf numFmtId="0" fontId="1" fillId="0" borderId="16" xfId="0" applyFont="1" applyBorder="1"/>
    <xf numFmtId="0" fontId="9" fillId="0" borderId="0" xfId="0" applyFont="1"/>
    <xf numFmtId="0" fontId="1" fillId="0" borderId="0" xfId="0" applyFont="1" applyAlignment="1">
      <alignment horizontal="left"/>
    </xf>
    <xf numFmtId="14" fontId="1" fillId="0" borderId="0" xfId="0" applyNumberFormat="1" applyFont="1" applyAlignment="1">
      <alignment horizontal="left"/>
    </xf>
    <xf numFmtId="0" fontId="14" fillId="0" borderId="0" xfId="0" applyFont="1" applyAlignment="1">
      <alignment horizontal="center" wrapText="1"/>
    </xf>
    <xf numFmtId="0" fontId="15" fillId="0" borderId="0" xfId="0" applyFont="1" applyAlignment="1">
      <alignment horizontal="center" wrapText="1"/>
    </xf>
    <xf numFmtId="0" fontId="1" fillId="0" borderId="0" xfId="0" applyFont="1" applyAlignment="1">
      <alignment wrapText="1"/>
    </xf>
    <xf numFmtId="0" fontId="1" fillId="0" borderId="0" xfId="0" applyFont="1" applyAlignment="1">
      <alignment horizontal="center" wrapText="1"/>
    </xf>
    <xf numFmtId="2" fontId="1" fillId="0" borderId="0" xfId="0" applyNumberFormat="1" applyFont="1" applyAlignment="1">
      <alignment horizontal="center" wrapText="1"/>
    </xf>
    <xf numFmtId="166" fontId="1" fillId="0" borderId="0" xfId="0" applyNumberFormat="1" applyFont="1" applyAlignment="1">
      <alignment horizontal="center" wrapText="1"/>
    </xf>
    <xf numFmtId="167" fontId="1" fillId="0" borderId="0" xfId="0" applyNumberFormat="1" applyFont="1" applyAlignment="1">
      <alignment horizontal="center"/>
    </xf>
    <xf numFmtId="0" fontId="16" fillId="0" borderId="0" xfId="0" applyFont="1" applyAlignment="1">
      <alignment horizontal="center" wrapText="1"/>
    </xf>
    <xf numFmtId="168" fontId="1" fillId="0" borderId="0" xfId="0" applyNumberFormat="1" applyFont="1" applyAlignment="1">
      <alignment horizontal="center"/>
    </xf>
    <xf numFmtId="1" fontId="1" fillId="0" borderId="0" xfId="0" applyNumberFormat="1" applyFont="1" applyAlignment="1">
      <alignment horizontal="center"/>
    </xf>
    <xf numFmtId="0" fontId="7" fillId="0" borderId="0" xfId="0" applyFont="1"/>
    <xf numFmtId="0" fontId="1" fillId="12" borderId="20" xfId="0" applyFont="1" applyFill="1" applyBorder="1"/>
    <xf numFmtId="0" fontId="12" fillId="12" borderId="20" xfId="0" applyFont="1" applyFill="1" applyBorder="1"/>
    <xf numFmtId="0" fontId="1" fillId="13" borderId="20" xfId="0" applyFont="1" applyFill="1" applyBorder="1"/>
    <xf numFmtId="0" fontId="1" fillId="13" borderId="20" xfId="0" applyFont="1" applyFill="1" applyBorder="1" applyAlignment="1">
      <alignment horizontal="center"/>
    </xf>
    <xf numFmtId="0" fontId="17" fillId="15" borderId="20" xfId="0" applyFont="1" applyFill="1" applyBorder="1"/>
    <xf numFmtId="167" fontId="17" fillId="15" borderId="20" xfId="0" applyNumberFormat="1" applyFont="1" applyFill="1" applyBorder="1" applyAlignment="1">
      <alignment horizontal="center"/>
    </xf>
    <xf numFmtId="0" fontId="17" fillId="15" borderId="20" xfId="0" applyFont="1" applyFill="1" applyBorder="1" applyAlignment="1">
      <alignment horizontal="center"/>
    </xf>
    <xf numFmtId="165" fontId="1" fillId="0" borderId="0" xfId="0" applyNumberFormat="1" applyFont="1" applyAlignment="1">
      <alignment horizontal="center" wrapText="1"/>
    </xf>
    <xf numFmtId="2" fontId="17" fillId="15" borderId="20" xfId="0" applyNumberFormat="1" applyFont="1" applyFill="1" applyBorder="1" applyAlignment="1">
      <alignment horizontal="center"/>
    </xf>
    <xf numFmtId="164" fontId="6" fillId="0" borderId="0" xfId="0" applyNumberFormat="1" applyFont="1" applyAlignment="1">
      <alignment horizontal="center" vertical="center" textRotation="90"/>
    </xf>
    <xf numFmtId="0" fontId="0" fillId="0" borderId="0" xfId="0"/>
    <xf numFmtId="0" fontId="1" fillId="0" borderId="1" xfId="0" applyFont="1" applyBorder="1" applyAlignment="1">
      <alignment horizontal="center" vertical="center"/>
    </xf>
    <xf numFmtId="0" fontId="3" fillId="0" borderId="7" xfId="0" applyFont="1" applyBorder="1"/>
    <xf numFmtId="164" fontId="6" fillId="0" borderId="1" xfId="0" applyNumberFormat="1" applyFont="1" applyBorder="1" applyAlignment="1">
      <alignment horizontal="center" vertical="center" textRotation="90"/>
    </xf>
    <xf numFmtId="0" fontId="3" fillId="0" borderId="6" xfId="0" applyFont="1" applyBorder="1"/>
    <xf numFmtId="2" fontId="1" fillId="3" borderId="1" xfId="0" applyNumberFormat="1" applyFont="1" applyFill="1" applyBorder="1"/>
    <xf numFmtId="0" fontId="2" fillId="0" borderId="0" xfId="0" applyFont="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3" fillId="0" borderId="3" xfId="0" applyFont="1" applyBorder="1"/>
    <xf numFmtId="0" fontId="3" fillId="0" borderId="4" xfId="0" applyFont="1" applyBorder="1"/>
    <xf numFmtId="0" fontId="3" fillId="0" borderId="8" xfId="0" applyFont="1" applyBorder="1"/>
    <xf numFmtId="0" fontId="3" fillId="0" borderId="9" xfId="0" applyFont="1" applyBorder="1"/>
    <xf numFmtId="0" fontId="3" fillId="0" borderId="10" xfId="0" applyFont="1" applyBorder="1"/>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xf>
    <xf numFmtId="0" fontId="3" fillId="0" borderId="14" xfId="0" applyFont="1" applyBorder="1"/>
    <xf numFmtId="0" fontId="10" fillId="0" borderId="1" xfId="0" applyFont="1" applyBorder="1" applyAlignment="1">
      <alignment horizontal="center" vertical="center" textRotation="90" shrinkToFit="1"/>
    </xf>
    <xf numFmtId="0" fontId="1" fillId="0" borderId="0" xfId="0" applyFont="1" applyAlignment="1">
      <alignment horizontal="left"/>
    </xf>
    <xf numFmtId="0" fontId="2" fillId="0" borderId="0" xfId="0" applyFont="1" applyAlignment="1">
      <alignment horizontal="left"/>
    </xf>
    <xf numFmtId="0" fontId="13" fillId="0" borderId="0" xfId="0" applyFont="1" applyAlignment="1">
      <alignment horizontal="center"/>
    </xf>
    <xf numFmtId="0" fontId="1" fillId="0" borderId="0" xfId="0" applyFont="1" applyAlignment="1">
      <alignment horizontal="left" wrapText="1"/>
    </xf>
    <xf numFmtId="0" fontId="4" fillId="14" borderId="17" xfId="0" applyFont="1" applyFill="1" applyBorder="1" applyAlignment="1">
      <alignment horizontal="center"/>
    </xf>
    <xf numFmtId="0" fontId="3" fillId="0" borderId="18" xfId="0" applyFont="1" applyBorder="1"/>
    <xf numFmtId="0" fontId="3" fillId="0" borderId="19" xfId="0" applyFont="1" applyBorder="1"/>
    <xf numFmtId="14" fontId="1"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mn-lt"/>
              </a:defRPr>
            </a:pPr>
            <a:r>
              <a:rPr sz="1400" b="0" i="0">
                <a:solidFill>
                  <a:srgbClr val="595959"/>
                </a:solidFill>
                <a:latin typeface="+mn-lt"/>
              </a:rPr>
              <a:t>Component
Contribution
%
(row 35)</a:t>
            </a:r>
          </a:p>
        </c:rich>
      </c:tx>
      <c:overlay val="0"/>
    </c:title>
    <c:autoTitleDeleted val="0"/>
    <c:plotArea>
      <c:layout/>
      <c:barChart>
        <c:barDir val="col"/>
        <c:grouping val="clustered"/>
        <c:varyColors val="1"/>
        <c:ser>
          <c:idx val="0"/>
          <c:order val="0"/>
          <c:tx>
            <c:strRef>
              <c:f>'Revolver in SA'!$J$7</c:f>
              <c:strCache>
                <c:ptCount val="1"/>
                <c:pt idx="0">
                  <c:v>Component
Contribution
%</c:v>
                </c:pt>
              </c:strCache>
            </c:strRef>
          </c:tx>
          <c:spPr>
            <a:solidFill>
              <a:srgbClr val="4F81BD"/>
            </a:solidFill>
          </c:spPr>
          <c:invertIfNegative val="1"/>
          <c:val>
            <c:numRef>
              <c:f>'Revolver in SA'!$J$8:$J$10</c:f>
              <c:numCache>
                <c:formatCode>0.0</c:formatCode>
                <c:ptCount val="3"/>
                <c:pt idx="0">
                  <c:v>99.399082283422231</c:v>
                </c:pt>
                <c:pt idx="1">
                  <c:v>0.59630382594919018</c:v>
                </c:pt>
                <c:pt idx="2" formatCode="0.000">
                  <c:v>4.6138906285934853E-3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2FBB-41A0-9C1F-A2F94FE28A56}"/>
            </c:ext>
          </c:extLst>
        </c:ser>
        <c:dLbls>
          <c:showLegendKey val="0"/>
          <c:showVal val="0"/>
          <c:showCatName val="0"/>
          <c:showSerName val="0"/>
          <c:showPercent val="0"/>
          <c:showBubbleSize val="0"/>
        </c:dLbls>
        <c:gapWidth val="150"/>
        <c:axId val="1003563706"/>
        <c:axId val="1367827083"/>
      </c:barChart>
      <c:catAx>
        <c:axId val="1003563706"/>
        <c:scaling>
          <c:orientation val="minMax"/>
        </c:scaling>
        <c:delete val="0"/>
        <c:axPos val="b"/>
        <c:title>
          <c:tx>
            <c:rich>
              <a:bodyPr/>
              <a:lstStyle/>
              <a:p>
                <a:pPr lvl="0">
                  <a:defRPr b="0">
                    <a:solidFill>
                      <a:srgbClr val="000000"/>
                    </a:solidFill>
                    <a:latin typeface="Calibri"/>
                  </a:defRPr>
                </a:pPr>
                <a:endParaRPr/>
              </a:p>
            </c:rich>
          </c:tx>
          <c:overlay val="0"/>
        </c:title>
        <c:numFmt formatCode="General" sourceLinked="1"/>
        <c:majorTickMark val="none"/>
        <c:minorTickMark val="none"/>
        <c:tickLblPos val="nextTo"/>
        <c:txPr>
          <a:bodyPr/>
          <a:lstStyle/>
          <a:p>
            <a:pPr lvl="0">
              <a:defRPr sz="900" b="0" i="0">
                <a:solidFill>
                  <a:srgbClr val="595959"/>
                </a:solidFill>
                <a:latin typeface="+mn-lt"/>
              </a:defRPr>
            </a:pPr>
            <a:endParaRPr lang="en-US"/>
          </a:p>
        </c:txPr>
        <c:crossAx val="1367827083"/>
        <c:crosses val="autoZero"/>
        <c:auto val="1"/>
        <c:lblAlgn val="ctr"/>
        <c:lblOffset val="100"/>
        <c:noMultiLvlLbl val="1"/>
      </c:catAx>
      <c:valAx>
        <c:axId val="1367827083"/>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Calibri"/>
                  </a:defRPr>
                </a:pPr>
                <a:endParaRPr/>
              </a:p>
            </c:rich>
          </c:tx>
          <c:overlay val="0"/>
        </c:title>
        <c:numFmt formatCode="0.0" sourceLinked="1"/>
        <c:majorTickMark val="none"/>
        <c:minorTickMark val="none"/>
        <c:tickLblPos val="nextTo"/>
        <c:spPr>
          <a:ln/>
        </c:spPr>
        <c:txPr>
          <a:bodyPr/>
          <a:lstStyle/>
          <a:p>
            <a:pPr lvl="0">
              <a:defRPr sz="900" b="0" i="0">
                <a:solidFill>
                  <a:srgbClr val="595959"/>
                </a:solidFill>
                <a:latin typeface="+mn-lt"/>
              </a:defRPr>
            </a:pPr>
            <a:endParaRPr lang="en-US"/>
          </a:p>
        </c:txPr>
        <c:crossAx val="1003563706"/>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mn-lt"/>
              </a:defRPr>
            </a:pPr>
            <a:r>
              <a:rPr sz="1400" b="0" i="0">
                <a:solidFill>
                  <a:srgbClr val="595959"/>
                </a:solidFill>
                <a:latin typeface="+mn-lt"/>
              </a:rPr>
              <a:t>Component
Contribution
%
(row 35)</a:t>
            </a:r>
          </a:p>
        </c:rich>
      </c:tx>
      <c:overlay val="0"/>
    </c:title>
    <c:autoTitleDeleted val="0"/>
    <c:plotArea>
      <c:layout/>
      <c:barChart>
        <c:barDir val="col"/>
        <c:grouping val="clustered"/>
        <c:varyColors val="1"/>
        <c:ser>
          <c:idx val="0"/>
          <c:order val="0"/>
          <c:spPr>
            <a:solidFill>
              <a:srgbClr val="4F81BD"/>
            </a:solidFill>
          </c:spPr>
          <c:invertIfNegative val="1"/>
          <c:val>
            <c:numRef>
              <c:f>'Revolver in DA'!$J$8:$J$10</c:f>
              <c:numCache>
                <c:formatCode>0.00</c:formatCode>
                <c:ptCount val="3"/>
                <c:pt idx="0">
                  <c:v>97.130582125752596</c:v>
                </c:pt>
                <c:pt idx="1">
                  <c:v>2.8477401084562821</c:v>
                </c:pt>
                <c:pt idx="2">
                  <c:v>2.1677765791140564E-2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2822-4A32-819C-A423F5EC3565}"/>
            </c:ext>
          </c:extLst>
        </c:ser>
        <c:dLbls>
          <c:showLegendKey val="0"/>
          <c:showVal val="0"/>
          <c:showCatName val="0"/>
          <c:showSerName val="0"/>
          <c:showPercent val="0"/>
          <c:showBubbleSize val="0"/>
        </c:dLbls>
        <c:gapWidth val="150"/>
        <c:axId val="1611172894"/>
        <c:axId val="1239053541"/>
      </c:barChart>
      <c:catAx>
        <c:axId val="1611172894"/>
        <c:scaling>
          <c:orientation val="minMax"/>
        </c:scaling>
        <c:delete val="0"/>
        <c:axPos val="b"/>
        <c:title>
          <c:tx>
            <c:rich>
              <a:bodyPr/>
              <a:lstStyle/>
              <a:p>
                <a:pPr lvl="0">
                  <a:defRPr b="0">
                    <a:solidFill>
                      <a:srgbClr val="000000"/>
                    </a:solidFill>
                    <a:latin typeface="Calibri"/>
                  </a:defRPr>
                </a:pPr>
                <a:endParaRPr/>
              </a:p>
            </c:rich>
          </c:tx>
          <c:overlay val="0"/>
        </c:title>
        <c:numFmt formatCode="General" sourceLinked="1"/>
        <c:majorTickMark val="none"/>
        <c:minorTickMark val="none"/>
        <c:tickLblPos val="nextTo"/>
        <c:txPr>
          <a:bodyPr/>
          <a:lstStyle/>
          <a:p>
            <a:pPr lvl="0">
              <a:defRPr sz="900" b="0" i="0">
                <a:solidFill>
                  <a:srgbClr val="595959"/>
                </a:solidFill>
                <a:latin typeface="+mn-lt"/>
              </a:defRPr>
            </a:pPr>
            <a:endParaRPr lang="en-US"/>
          </a:p>
        </c:txPr>
        <c:crossAx val="1239053541"/>
        <c:crosses val="autoZero"/>
        <c:auto val="1"/>
        <c:lblAlgn val="ctr"/>
        <c:lblOffset val="100"/>
        <c:noMultiLvlLbl val="1"/>
      </c:catAx>
      <c:valAx>
        <c:axId val="1239053541"/>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Calibri"/>
                  </a:defRPr>
                </a:pPr>
                <a:endParaRPr/>
              </a:p>
            </c:rich>
          </c:tx>
          <c:overlay val="0"/>
        </c:title>
        <c:numFmt formatCode="0.00" sourceLinked="1"/>
        <c:majorTickMark val="none"/>
        <c:minorTickMark val="none"/>
        <c:tickLblPos val="nextTo"/>
        <c:spPr>
          <a:ln/>
        </c:spPr>
        <c:txPr>
          <a:bodyPr/>
          <a:lstStyle/>
          <a:p>
            <a:pPr lvl="0">
              <a:defRPr sz="900" b="0" i="0">
                <a:solidFill>
                  <a:srgbClr val="595959"/>
                </a:solidFill>
                <a:latin typeface="+mn-lt"/>
              </a:defRPr>
            </a:pPr>
            <a:endParaRPr lang="en-US"/>
          </a:p>
        </c:txPr>
        <c:crossAx val="1611172894"/>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strRef>
              <c:f>Pistol!$J$7</c:f>
              <c:strCache>
                <c:ptCount val="1"/>
                <c:pt idx="0">
                  <c:v>Component
Contribution
%</c:v>
                </c:pt>
              </c:strCache>
            </c:strRef>
          </c:tx>
          <c:spPr>
            <a:solidFill>
              <a:srgbClr val="4F81BD"/>
            </a:solidFill>
          </c:spPr>
          <c:invertIfNegative val="1"/>
          <c:val>
            <c:numRef>
              <c:f>Pistol!$J$8:$J$10</c:f>
              <c:numCache>
                <c:formatCode>0.0</c:formatCode>
                <c:ptCount val="3"/>
                <c:pt idx="0">
                  <c:v>99.821947348990719</c:v>
                </c:pt>
                <c:pt idx="1">
                  <c:v>0.17671799933911198</c:v>
                </c:pt>
                <c:pt idx="2" formatCode="0.000">
                  <c:v>1.3346516701787526E-3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8FC4-46AA-9E91-C23B16A4074E}"/>
            </c:ext>
          </c:extLst>
        </c:ser>
        <c:dLbls>
          <c:showLegendKey val="0"/>
          <c:showVal val="0"/>
          <c:showCatName val="0"/>
          <c:showSerName val="0"/>
          <c:showPercent val="0"/>
          <c:showBubbleSize val="0"/>
        </c:dLbls>
        <c:gapWidth val="150"/>
        <c:axId val="1003204116"/>
        <c:axId val="282326778"/>
      </c:barChart>
      <c:catAx>
        <c:axId val="1003204116"/>
        <c:scaling>
          <c:orientation val="minMax"/>
        </c:scaling>
        <c:delete val="0"/>
        <c:axPos val="b"/>
        <c:title>
          <c:tx>
            <c:rich>
              <a:bodyPr/>
              <a:lstStyle/>
              <a:p>
                <a:pPr lvl="0">
                  <a:defRPr b="0">
                    <a:solidFill>
                      <a:srgbClr val="000000"/>
                    </a:solidFill>
                    <a:latin typeface="Calibri"/>
                  </a:defRPr>
                </a:pPr>
                <a:endParaRPr/>
              </a:p>
            </c:rich>
          </c:tx>
          <c:overlay val="0"/>
        </c:title>
        <c:numFmt formatCode="General" sourceLinked="1"/>
        <c:majorTickMark val="none"/>
        <c:minorTickMark val="none"/>
        <c:tickLblPos val="nextTo"/>
        <c:txPr>
          <a:bodyPr/>
          <a:lstStyle/>
          <a:p>
            <a:pPr lvl="0">
              <a:defRPr sz="900" b="0" i="0">
                <a:solidFill>
                  <a:srgbClr val="595959"/>
                </a:solidFill>
                <a:latin typeface="+mn-lt"/>
              </a:defRPr>
            </a:pPr>
            <a:endParaRPr lang="en-US"/>
          </a:p>
        </c:txPr>
        <c:crossAx val="282326778"/>
        <c:crosses val="autoZero"/>
        <c:auto val="1"/>
        <c:lblAlgn val="ctr"/>
        <c:lblOffset val="100"/>
        <c:noMultiLvlLbl val="1"/>
      </c:catAx>
      <c:valAx>
        <c:axId val="282326778"/>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Calibri"/>
                  </a:defRPr>
                </a:pPr>
                <a:endParaRPr/>
              </a:p>
            </c:rich>
          </c:tx>
          <c:overlay val="0"/>
        </c:title>
        <c:numFmt formatCode="0.0" sourceLinked="1"/>
        <c:majorTickMark val="none"/>
        <c:minorTickMark val="none"/>
        <c:tickLblPos val="nextTo"/>
        <c:spPr>
          <a:ln/>
        </c:spPr>
        <c:txPr>
          <a:bodyPr/>
          <a:lstStyle/>
          <a:p>
            <a:pPr lvl="0">
              <a:defRPr sz="900" b="0" i="0">
                <a:solidFill>
                  <a:srgbClr val="595959"/>
                </a:solidFill>
                <a:latin typeface="+mn-lt"/>
              </a:defRPr>
            </a:pPr>
            <a:endParaRPr lang="en-US"/>
          </a:p>
        </c:txPr>
        <c:crossAx val="1003204116"/>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strRef>
              <c:f>Rifle!$J$7</c:f>
              <c:strCache>
                <c:ptCount val="1"/>
                <c:pt idx="0">
                  <c:v>Component
Contribution
%</c:v>
                </c:pt>
              </c:strCache>
            </c:strRef>
          </c:tx>
          <c:spPr>
            <a:solidFill>
              <a:srgbClr val="4F81BD"/>
            </a:solidFill>
          </c:spPr>
          <c:invertIfNegative val="1"/>
          <c:val>
            <c:numRef>
              <c:f>Rifle!$J$8:$J$10</c:f>
              <c:numCache>
                <c:formatCode>0.0</c:formatCode>
                <c:ptCount val="3"/>
                <c:pt idx="0">
                  <c:v>99.750052907907545</c:v>
                </c:pt>
                <c:pt idx="1">
                  <c:v>0.24803696982171564</c:v>
                </c:pt>
                <c:pt idx="2" formatCode="0.000">
                  <c:v>1.9101222707220001E-3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8BE9-427C-9A12-63E9A9E913ED}"/>
            </c:ext>
          </c:extLst>
        </c:ser>
        <c:dLbls>
          <c:showLegendKey val="0"/>
          <c:showVal val="0"/>
          <c:showCatName val="0"/>
          <c:showSerName val="0"/>
          <c:showPercent val="0"/>
          <c:showBubbleSize val="0"/>
        </c:dLbls>
        <c:gapWidth val="150"/>
        <c:axId val="143303546"/>
        <c:axId val="1591610133"/>
      </c:barChart>
      <c:catAx>
        <c:axId val="143303546"/>
        <c:scaling>
          <c:orientation val="minMax"/>
        </c:scaling>
        <c:delete val="0"/>
        <c:axPos val="b"/>
        <c:title>
          <c:tx>
            <c:rich>
              <a:bodyPr/>
              <a:lstStyle/>
              <a:p>
                <a:pPr lvl="0">
                  <a:defRPr b="0">
                    <a:solidFill>
                      <a:srgbClr val="000000"/>
                    </a:solidFill>
                    <a:latin typeface="Calibri"/>
                  </a:defRPr>
                </a:pPr>
                <a:endParaRPr/>
              </a:p>
            </c:rich>
          </c:tx>
          <c:overlay val="0"/>
        </c:title>
        <c:numFmt formatCode="General" sourceLinked="1"/>
        <c:majorTickMark val="none"/>
        <c:minorTickMark val="none"/>
        <c:tickLblPos val="nextTo"/>
        <c:txPr>
          <a:bodyPr/>
          <a:lstStyle/>
          <a:p>
            <a:pPr lvl="0">
              <a:defRPr sz="900" b="0" i="0">
                <a:solidFill>
                  <a:srgbClr val="595959"/>
                </a:solidFill>
                <a:latin typeface="+mn-lt"/>
              </a:defRPr>
            </a:pPr>
            <a:endParaRPr lang="en-US"/>
          </a:p>
        </c:txPr>
        <c:crossAx val="1591610133"/>
        <c:crosses val="autoZero"/>
        <c:auto val="1"/>
        <c:lblAlgn val="ctr"/>
        <c:lblOffset val="100"/>
        <c:noMultiLvlLbl val="1"/>
      </c:catAx>
      <c:valAx>
        <c:axId val="1591610133"/>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Calibri"/>
                  </a:defRPr>
                </a:pPr>
                <a:endParaRPr/>
              </a:p>
            </c:rich>
          </c:tx>
          <c:overlay val="0"/>
        </c:title>
        <c:numFmt formatCode="0.0" sourceLinked="1"/>
        <c:majorTickMark val="none"/>
        <c:minorTickMark val="none"/>
        <c:tickLblPos val="nextTo"/>
        <c:spPr>
          <a:ln/>
        </c:spPr>
        <c:txPr>
          <a:bodyPr/>
          <a:lstStyle/>
          <a:p>
            <a:pPr lvl="0">
              <a:defRPr sz="900" b="0" i="0">
                <a:solidFill>
                  <a:srgbClr val="595959"/>
                </a:solidFill>
                <a:latin typeface="+mn-lt"/>
              </a:defRPr>
            </a:pPr>
            <a:endParaRPr lang="en-US"/>
          </a:p>
        </c:txPr>
        <c:crossAx val="143303546"/>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strRef>
              <c:f>Shotgun!$J$7</c:f>
              <c:strCache>
                <c:ptCount val="1"/>
                <c:pt idx="0">
                  <c:v>Component
Contribution
%</c:v>
                </c:pt>
              </c:strCache>
            </c:strRef>
          </c:tx>
          <c:spPr>
            <a:solidFill>
              <a:srgbClr val="4F81BD"/>
            </a:solidFill>
          </c:spPr>
          <c:invertIfNegative val="1"/>
          <c:val>
            <c:numRef>
              <c:f>Shotgun!$J$8:$J$10</c:f>
              <c:numCache>
                <c:formatCode>0.0</c:formatCode>
                <c:ptCount val="3"/>
                <c:pt idx="0">
                  <c:v>99.629180001957778</c:v>
                </c:pt>
                <c:pt idx="1">
                  <c:v>0.36794647339333508</c:v>
                </c:pt>
                <c:pt idx="2" formatCode="0.000">
                  <c:v>2.8735246488911632E-3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59F5-4FA1-9D8C-CDFE864271B0}"/>
            </c:ext>
          </c:extLst>
        </c:ser>
        <c:dLbls>
          <c:showLegendKey val="0"/>
          <c:showVal val="0"/>
          <c:showCatName val="0"/>
          <c:showSerName val="0"/>
          <c:showPercent val="0"/>
          <c:showBubbleSize val="0"/>
        </c:dLbls>
        <c:gapWidth val="150"/>
        <c:axId val="208770134"/>
        <c:axId val="2094107654"/>
      </c:barChart>
      <c:catAx>
        <c:axId val="208770134"/>
        <c:scaling>
          <c:orientation val="minMax"/>
        </c:scaling>
        <c:delete val="0"/>
        <c:axPos val="b"/>
        <c:title>
          <c:tx>
            <c:rich>
              <a:bodyPr/>
              <a:lstStyle/>
              <a:p>
                <a:pPr lvl="0">
                  <a:defRPr b="0">
                    <a:solidFill>
                      <a:srgbClr val="000000"/>
                    </a:solidFill>
                    <a:latin typeface="Calibri"/>
                  </a:defRPr>
                </a:pPr>
                <a:endParaRPr/>
              </a:p>
            </c:rich>
          </c:tx>
          <c:overlay val="0"/>
        </c:title>
        <c:numFmt formatCode="General" sourceLinked="1"/>
        <c:majorTickMark val="none"/>
        <c:minorTickMark val="none"/>
        <c:tickLblPos val="nextTo"/>
        <c:txPr>
          <a:bodyPr/>
          <a:lstStyle/>
          <a:p>
            <a:pPr lvl="0">
              <a:defRPr sz="900" b="0" i="0">
                <a:solidFill>
                  <a:srgbClr val="595959"/>
                </a:solidFill>
                <a:latin typeface="+mn-lt"/>
              </a:defRPr>
            </a:pPr>
            <a:endParaRPr lang="en-US"/>
          </a:p>
        </c:txPr>
        <c:crossAx val="2094107654"/>
        <c:crosses val="autoZero"/>
        <c:auto val="1"/>
        <c:lblAlgn val="ctr"/>
        <c:lblOffset val="100"/>
        <c:noMultiLvlLbl val="1"/>
      </c:catAx>
      <c:valAx>
        <c:axId val="2094107654"/>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Calibri"/>
                  </a:defRPr>
                </a:pPr>
                <a:endParaRPr/>
              </a:p>
            </c:rich>
          </c:tx>
          <c:overlay val="0"/>
        </c:title>
        <c:numFmt formatCode="0.0" sourceLinked="1"/>
        <c:majorTickMark val="none"/>
        <c:minorTickMark val="none"/>
        <c:tickLblPos val="nextTo"/>
        <c:spPr>
          <a:ln/>
        </c:spPr>
        <c:txPr>
          <a:bodyPr/>
          <a:lstStyle/>
          <a:p>
            <a:pPr lvl="0">
              <a:defRPr sz="900" b="0" i="0">
                <a:solidFill>
                  <a:srgbClr val="595959"/>
                </a:solidFill>
                <a:latin typeface="+mn-lt"/>
              </a:defRPr>
            </a:pPr>
            <a:endParaRPr lang="en-US"/>
          </a:p>
        </c:txPr>
        <c:crossAx val="208770134"/>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657225</xdr:colOff>
      <xdr:row>0</xdr:row>
      <xdr:rowOff>38100</xdr:rowOff>
    </xdr:from>
    <xdr:ext cx="5876925" cy="22860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412300" y="2641763"/>
          <a:ext cx="5867400" cy="22764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Example Spreadsheet for Calculating Uncertainty for Trigger Pull Measurements</a:t>
          </a:r>
          <a:endParaRPr sz="1400"/>
        </a:p>
        <a:p>
          <a:pPr marL="0" lvl="0" indent="0" algn="l" rtl="0">
            <a:spcBef>
              <a:spcPts val="0"/>
            </a:spcBef>
            <a:spcAft>
              <a:spcPts val="0"/>
            </a:spcAft>
            <a:buNone/>
          </a:pPr>
          <a:r>
            <a:rPr lang="en-US" sz="1200" b="1">
              <a:solidFill>
                <a:schemeClr val="dk1"/>
              </a:solidFill>
              <a:latin typeface="Calibri"/>
              <a:ea typeface="Calibri"/>
              <a:cs typeface="Calibri"/>
              <a:sym typeface="Calibri"/>
            </a:rPr>
            <a:t>July 12, 2019</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The analysis  begins below on Sheet 1 with simulated data involving measurements taken under the scenario described in Clause 4.5 of the text. This includes 10 measurements each for  2 rifles, 2 shotguns, 2 pistols, and one revolver operating in single action. The scenario also includes 10 measurements for each cylinder position on a  6-shot revolver operating in double action. All measurements in this example are assumed to be taken by a single expert. Each measurement shown below is assumed to be an average of three successive trigger pulls.  Altogether 130 measurements are shown below, representing 390 trigger pulls.  If more than one expert is used in the study, the workload of 130 measurements can be shared.  The calculations here yield a mean value for the trigger pull of each firearm and a Type A standard uncertainty (standard deviation).  The largest standard deviation is recorded for each firearm type.  The standard deviations are then carried onto subsequent spreadsheets and combined with other sources of uncertainty.    </a:t>
          </a:r>
          <a:endParaRPr sz="1400"/>
        </a:p>
        <a:p>
          <a:pPr marL="0" lvl="0" indent="0" algn="l" rtl="0">
            <a:spcBef>
              <a:spcPts val="0"/>
            </a:spcBef>
            <a:spcAft>
              <a:spcPts val="0"/>
            </a:spcAft>
            <a:buNone/>
          </a:pPr>
          <a:endParaRPr sz="12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409575</xdr:colOff>
      <xdr:row>36</xdr:row>
      <xdr:rowOff>38100</xdr:rowOff>
    </xdr:from>
    <xdr:ext cx="3467100" cy="838200"/>
    <xdr:sp macro="" textlink="">
      <xdr:nvSpPr>
        <xdr:cNvPr id="4" name="Shape 4">
          <a:extLst>
            <a:ext uri="{FF2B5EF4-FFF2-40B4-BE49-F238E27FC236}">
              <a16:creationId xmlns:a16="http://schemas.microsoft.com/office/drawing/2014/main" id="{00000000-0008-0000-0100-000004000000}"/>
            </a:ext>
          </a:extLst>
        </xdr:cNvPr>
        <xdr:cNvSpPr txBox="1"/>
      </xdr:nvSpPr>
      <xdr:spPr>
        <a:xfrm>
          <a:off x="3617213" y="3365663"/>
          <a:ext cx="3457575" cy="8286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In the Data Analysis Toolpack add-in, select the one-way ANOVA. For the input range, select all cells containing the absolute value of the difference between each average value and the median. Grouped by column. Select 0.1 alpha.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409575</xdr:colOff>
      <xdr:row>5</xdr:row>
      <xdr:rowOff>123825</xdr:rowOff>
    </xdr:from>
    <xdr:ext cx="4724400" cy="2371725"/>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447675</xdr:colOff>
      <xdr:row>5</xdr:row>
      <xdr:rowOff>123825</xdr:rowOff>
    </xdr:from>
    <xdr:ext cx="4686300" cy="2752725"/>
    <xdr:graphicFrame macro="">
      <xdr:nvGraphicFramePr>
        <xdr:cNvPr id="2" name="Chart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10</xdr:col>
      <xdr:colOff>447675</xdr:colOff>
      <xdr:row>5</xdr:row>
      <xdr:rowOff>133350</xdr:rowOff>
    </xdr:from>
    <xdr:ext cx="4686300" cy="2724150"/>
    <xdr:graphicFrame macro="">
      <xdr:nvGraphicFramePr>
        <xdr:cNvPr id="3" name="Chart 3">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10</xdr:col>
      <xdr:colOff>409575</xdr:colOff>
      <xdr:row>5</xdr:row>
      <xdr:rowOff>123825</xdr:rowOff>
    </xdr:from>
    <xdr:ext cx="4724400" cy="2743200"/>
    <xdr:graphicFrame macro="">
      <xdr:nvGraphicFramePr>
        <xdr:cNvPr id="4" name="Chart 4">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10</xdr:col>
      <xdr:colOff>419100</xdr:colOff>
      <xdr:row>6</xdr:row>
      <xdr:rowOff>171450</xdr:rowOff>
    </xdr:from>
    <xdr:ext cx="4724400" cy="2743200"/>
    <xdr:graphicFrame macro="">
      <xdr:nvGraphicFramePr>
        <xdr:cNvPr id="5" name="Chart 5">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133350</xdr:colOff>
      <xdr:row>1</xdr:row>
      <xdr:rowOff>161925</xdr:rowOff>
    </xdr:from>
    <xdr:ext cx="5972175" cy="600075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G8" sqref="G8"/>
    </sheetView>
  </sheetViews>
  <sheetFormatPr defaultColWidth="12.640625" defaultRowHeight="15" customHeight="1" x14ac:dyDescent="0.35"/>
  <cols>
    <col min="1" max="2" width="10.140625" customWidth="1"/>
    <col min="3" max="9" width="10" customWidth="1"/>
    <col min="10" max="10" width="7.640625" customWidth="1"/>
    <col min="11" max="11" width="11.5" customWidth="1"/>
    <col min="12" max="12" width="10.7109375" customWidth="1"/>
    <col min="13" max="14" width="7.640625" customWidth="1"/>
    <col min="15" max="15" width="12.7109375" customWidth="1"/>
    <col min="16" max="16" width="13.7109375" customWidth="1"/>
    <col min="17" max="17" width="7.640625" customWidth="1"/>
    <col min="18" max="18" width="11.140625" customWidth="1"/>
    <col min="19" max="20" width="8" customWidth="1"/>
    <col min="21" max="21" width="10.140625" customWidth="1"/>
    <col min="22" max="26" width="7.640625" customWidth="1"/>
  </cols>
  <sheetData>
    <row r="1" spans="1:21" ht="14.25" customHeight="1" x14ac:dyDescent="0.4">
      <c r="A1" s="1"/>
      <c r="B1" s="1"/>
      <c r="D1" s="1"/>
      <c r="E1" s="1"/>
      <c r="F1" s="1"/>
      <c r="G1" s="1"/>
      <c r="H1" s="1"/>
      <c r="I1" s="1"/>
      <c r="R1" s="2"/>
      <c r="S1" s="1"/>
      <c r="T1" s="1"/>
      <c r="U1" s="1"/>
    </row>
    <row r="2" spans="1:21" ht="14.25" customHeight="1" x14ac:dyDescent="0.4">
      <c r="A2" s="1"/>
      <c r="B2" s="1"/>
      <c r="D2" s="1"/>
      <c r="E2" s="1"/>
      <c r="F2" s="1"/>
      <c r="G2" s="1"/>
      <c r="H2" s="1"/>
      <c r="I2" s="1"/>
      <c r="R2" s="2"/>
      <c r="S2" s="1"/>
      <c r="T2" s="1"/>
      <c r="U2" s="1"/>
    </row>
    <row r="3" spans="1:21" ht="14.25" customHeight="1" x14ac:dyDescent="0.4">
      <c r="A3" s="1"/>
      <c r="B3" s="1"/>
      <c r="D3" s="1"/>
      <c r="E3" s="1"/>
      <c r="F3" s="1"/>
      <c r="G3" s="1"/>
      <c r="H3" s="1"/>
      <c r="I3" s="1"/>
      <c r="R3" s="2"/>
      <c r="S3" s="1"/>
      <c r="T3" s="1"/>
      <c r="U3" s="1"/>
    </row>
    <row r="4" spans="1:21" ht="14.25" customHeight="1" x14ac:dyDescent="0.4">
      <c r="A4" s="1"/>
      <c r="B4" s="1"/>
      <c r="D4" s="1"/>
      <c r="E4" s="1"/>
      <c r="F4" s="1"/>
      <c r="G4" s="1"/>
      <c r="H4" s="1"/>
      <c r="I4" s="1"/>
      <c r="R4" s="2"/>
      <c r="S4" s="1"/>
      <c r="T4" s="1"/>
      <c r="U4" s="1"/>
    </row>
    <row r="5" spans="1:21" ht="14.25" customHeight="1" x14ac:dyDescent="0.4">
      <c r="A5" s="1"/>
      <c r="B5" s="1"/>
      <c r="D5" s="1"/>
      <c r="E5" s="1"/>
      <c r="F5" s="1"/>
      <c r="G5" s="1"/>
      <c r="H5" s="1"/>
      <c r="I5" s="1"/>
      <c r="R5" s="2"/>
      <c r="S5" s="1"/>
      <c r="T5" s="1"/>
      <c r="U5" s="1"/>
    </row>
    <row r="6" spans="1:21" ht="14.25" customHeight="1" x14ac:dyDescent="0.4">
      <c r="A6" s="1"/>
      <c r="B6" s="1"/>
      <c r="D6" s="1"/>
      <c r="E6" s="1"/>
      <c r="F6" s="1"/>
      <c r="G6" s="1"/>
      <c r="H6" s="1"/>
      <c r="I6" s="1"/>
      <c r="R6" s="2"/>
      <c r="S6" s="1"/>
      <c r="T6" s="1"/>
      <c r="U6" s="1"/>
    </row>
    <row r="7" spans="1:21" ht="14.25" customHeight="1" x14ac:dyDescent="0.4">
      <c r="A7" s="1"/>
      <c r="B7" s="1"/>
      <c r="D7" s="1"/>
      <c r="E7" s="1"/>
      <c r="F7" s="1"/>
      <c r="G7" s="1"/>
      <c r="H7" s="1"/>
      <c r="I7" s="1"/>
      <c r="R7" s="2"/>
      <c r="S7" s="1"/>
      <c r="T7" s="1"/>
      <c r="U7" s="1"/>
    </row>
    <row r="8" spans="1:21" ht="14.25" customHeight="1" x14ac:dyDescent="0.4">
      <c r="A8" s="1"/>
      <c r="B8" s="1"/>
      <c r="D8" s="1"/>
      <c r="E8" s="1"/>
      <c r="F8" s="1"/>
      <c r="G8" s="1"/>
      <c r="H8" s="1"/>
      <c r="I8" s="1"/>
      <c r="R8" s="2"/>
      <c r="S8" s="1"/>
      <c r="T8" s="1"/>
      <c r="U8" s="1"/>
    </row>
    <row r="9" spans="1:21" ht="14.25" customHeight="1" x14ac:dyDescent="0.4">
      <c r="A9" s="1"/>
      <c r="B9" s="1"/>
      <c r="D9" s="1"/>
      <c r="E9" s="1"/>
      <c r="F9" s="1"/>
      <c r="G9" s="1"/>
      <c r="H9" s="1"/>
      <c r="I9" s="1"/>
      <c r="R9" s="2"/>
      <c r="S9" s="1"/>
      <c r="T9" s="1"/>
      <c r="U9" s="1"/>
    </row>
    <row r="10" spans="1:21" ht="14.25" customHeight="1" x14ac:dyDescent="0.4">
      <c r="A10" s="1"/>
      <c r="B10" s="1"/>
      <c r="D10" s="1"/>
      <c r="E10" s="1"/>
      <c r="F10" s="1"/>
      <c r="G10" s="1"/>
      <c r="H10" s="1"/>
      <c r="I10" s="1"/>
      <c r="R10" s="2"/>
      <c r="S10" s="1"/>
      <c r="T10" s="1"/>
      <c r="U10" s="1"/>
    </row>
    <row r="11" spans="1:21" ht="14.25" customHeight="1" x14ac:dyDescent="0.4">
      <c r="A11" s="1"/>
      <c r="B11" s="1"/>
      <c r="D11" s="1"/>
      <c r="E11" s="1"/>
      <c r="F11" s="1"/>
      <c r="G11" s="1"/>
      <c r="H11" s="1"/>
      <c r="I11" s="1"/>
      <c r="R11" s="2"/>
      <c r="S11" s="1"/>
      <c r="T11" s="1"/>
      <c r="U11" s="1"/>
    </row>
    <row r="12" spans="1:21" ht="14.25" customHeight="1" x14ac:dyDescent="0.4">
      <c r="A12" s="1"/>
      <c r="B12" s="1"/>
      <c r="D12" s="1"/>
      <c r="E12" s="1"/>
      <c r="F12" s="1"/>
      <c r="G12" s="1"/>
      <c r="H12" s="1"/>
      <c r="I12" s="1"/>
      <c r="R12" s="2"/>
      <c r="S12" s="1"/>
      <c r="T12" s="1"/>
      <c r="U12" s="1"/>
    </row>
    <row r="13" spans="1:21" ht="14.25" customHeight="1" x14ac:dyDescent="0.4">
      <c r="A13" s="1"/>
      <c r="B13" s="1"/>
      <c r="D13" s="1"/>
      <c r="E13" s="1"/>
      <c r="F13" s="1"/>
      <c r="G13" s="1"/>
      <c r="H13" s="1"/>
      <c r="I13" s="1"/>
      <c r="R13" s="2"/>
      <c r="S13" s="1"/>
      <c r="T13" s="1"/>
      <c r="U13" s="1"/>
    </row>
    <row r="14" spans="1:21" ht="14.25" customHeight="1" x14ac:dyDescent="0.4">
      <c r="A14" s="1"/>
      <c r="B14" s="1"/>
      <c r="D14" s="1"/>
      <c r="E14" s="1"/>
      <c r="F14" s="1"/>
      <c r="G14" s="1"/>
      <c r="H14" s="1"/>
      <c r="I14" s="1"/>
      <c r="R14" s="2"/>
      <c r="S14" s="1"/>
      <c r="T14" s="1"/>
      <c r="U14" s="1"/>
    </row>
    <row r="15" spans="1:21" ht="14.25" customHeight="1" x14ac:dyDescent="0.4">
      <c r="A15" s="1"/>
      <c r="B15" s="1"/>
      <c r="D15" s="1"/>
      <c r="E15" s="1"/>
      <c r="F15" s="1"/>
      <c r="G15" s="1"/>
      <c r="H15" s="1"/>
      <c r="I15" s="1"/>
      <c r="R15" s="2"/>
      <c r="S15" s="1"/>
      <c r="T15" s="1"/>
      <c r="U15" s="1"/>
    </row>
    <row r="16" spans="1:21" ht="14.25" customHeight="1" x14ac:dyDescent="0.4">
      <c r="A16" s="1"/>
      <c r="B16" s="118" t="s">
        <v>0</v>
      </c>
      <c r="C16" s="118" t="s">
        <v>1</v>
      </c>
      <c r="D16" s="119" t="s">
        <v>2</v>
      </c>
      <c r="E16" s="112"/>
      <c r="F16" s="112"/>
      <c r="G16" s="112"/>
      <c r="H16" s="112"/>
      <c r="I16" s="112"/>
      <c r="J16" s="113"/>
      <c r="K16" s="3" t="s">
        <v>3</v>
      </c>
      <c r="L16" s="3" t="s">
        <v>4</v>
      </c>
      <c r="M16" s="3" t="s">
        <v>5</v>
      </c>
      <c r="N16" s="3" t="s">
        <v>6</v>
      </c>
      <c r="O16" s="3" t="s">
        <v>7</v>
      </c>
      <c r="P16" s="3" t="s">
        <v>8</v>
      </c>
      <c r="R16" s="110" t="s">
        <v>9</v>
      </c>
      <c r="S16" s="111" t="s">
        <v>10</v>
      </c>
      <c r="T16" s="112"/>
      <c r="U16" s="113"/>
    </row>
    <row r="17" spans="1:26" ht="15" customHeight="1" x14ac:dyDescent="0.4">
      <c r="A17" s="1"/>
      <c r="B17" s="107"/>
      <c r="C17" s="107"/>
      <c r="D17" s="117" t="s">
        <v>11</v>
      </c>
      <c r="E17" s="104" t="s">
        <v>12</v>
      </c>
      <c r="F17" s="104" t="s">
        <v>13</v>
      </c>
      <c r="G17" s="104" t="s">
        <v>14</v>
      </c>
      <c r="H17" s="104" t="s">
        <v>15</v>
      </c>
      <c r="I17" s="104" t="s">
        <v>16</v>
      </c>
      <c r="J17" s="104" t="s">
        <v>17</v>
      </c>
      <c r="K17" s="104" t="s">
        <v>11</v>
      </c>
      <c r="L17" s="104" t="s">
        <v>11</v>
      </c>
      <c r="M17" s="104" t="s">
        <v>11</v>
      </c>
      <c r="N17" s="104" t="s">
        <v>11</v>
      </c>
      <c r="O17" s="104" t="s">
        <v>11</v>
      </c>
      <c r="P17" s="104" t="s">
        <v>11</v>
      </c>
      <c r="R17" s="105"/>
      <c r="S17" s="114"/>
      <c r="T17" s="115"/>
      <c r="U17" s="116"/>
    </row>
    <row r="18" spans="1:26" ht="28.5" customHeight="1" x14ac:dyDescent="0.4">
      <c r="A18" s="4"/>
      <c r="B18" s="105"/>
      <c r="C18" s="105"/>
      <c r="D18" s="105"/>
      <c r="E18" s="105"/>
      <c r="F18" s="105"/>
      <c r="G18" s="105"/>
      <c r="H18" s="105"/>
      <c r="I18" s="105"/>
      <c r="J18" s="105"/>
      <c r="K18" s="105"/>
      <c r="L18" s="105"/>
      <c r="M18" s="105"/>
      <c r="N18" s="105"/>
      <c r="O18" s="105"/>
      <c r="P18" s="105"/>
      <c r="R18" s="5"/>
      <c r="S18" s="5" t="s">
        <v>18</v>
      </c>
      <c r="T18" s="5" t="s">
        <v>19</v>
      </c>
      <c r="U18" s="6" t="s">
        <v>20</v>
      </c>
    </row>
    <row r="19" spans="1:26" ht="15" customHeight="1" x14ac:dyDescent="0.4">
      <c r="A19" s="4"/>
      <c r="B19" s="106" t="s">
        <v>21</v>
      </c>
      <c r="C19" s="108"/>
      <c r="D19" s="7">
        <v>10.23</v>
      </c>
      <c r="E19" s="8">
        <v>14.25</v>
      </c>
      <c r="F19" s="8">
        <v>14.5</v>
      </c>
      <c r="G19" s="8">
        <v>14.5</v>
      </c>
      <c r="H19" s="8">
        <v>14.25</v>
      </c>
      <c r="I19" s="8">
        <v>14.5</v>
      </c>
      <c r="J19" s="8">
        <v>15</v>
      </c>
      <c r="K19" s="9">
        <v>9.9480001449584954</v>
      </c>
      <c r="L19" s="10">
        <v>5.75</v>
      </c>
      <c r="M19" s="11">
        <v>5.1869999885559084</v>
      </c>
      <c r="N19" s="12">
        <v>6.75</v>
      </c>
      <c r="O19" s="13">
        <v>3.8550000190734863</v>
      </c>
      <c r="P19" s="14">
        <v>5.67</v>
      </c>
      <c r="R19" s="5"/>
      <c r="S19" s="5" t="s">
        <v>22</v>
      </c>
      <c r="T19" s="5" t="s">
        <v>22</v>
      </c>
      <c r="U19" s="6"/>
    </row>
    <row r="20" spans="1:26" ht="16.5" customHeight="1" x14ac:dyDescent="0.4">
      <c r="A20" s="4"/>
      <c r="B20" s="107"/>
      <c r="C20" s="107"/>
      <c r="D20" s="7">
        <v>11.08</v>
      </c>
      <c r="E20" s="8">
        <v>15.25</v>
      </c>
      <c r="F20" s="8">
        <v>15.5</v>
      </c>
      <c r="G20" s="8">
        <v>16</v>
      </c>
      <c r="H20" s="8">
        <v>15.75</v>
      </c>
      <c r="I20" s="8">
        <v>15.5</v>
      </c>
      <c r="J20" s="8">
        <v>16</v>
      </c>
      <c r="K20" s="9">
        <v>10.4</v>
      </c>
      <c r="L20" s="10">
        <v>6</v>
      </c>
      <c r="M20" s="11">
        <v>4.8480000019073488</v>
      </c>
      <c r="N20" s="12">
        <v>6.75</v>
      </c>
      <c r="O20" s="13">
        <v>4.2520000457763674</v>
      </c>
      <c r="P20" s="14">
        <v>5.5</v>
      </c>
      <c r="R20" s="15" t="s">
        <v>23</v>
      </c>
      <c r="S20" s="16">
        <f>AVERAGE(D19:D28)</f>
        <v>10.818999999999999</v>
      </c>
      <c r="T20" s="16">
        <f>STDEV(D19:D28)</f>
        <v>0.80588736461396659</v>
      </c>
      <c r="U20" s="16">
        <f t="shared" ref="U20:U26" si="0">T20/S20</f>
        <v>7.4488156448282342E-2</v>
      </c>
    </row>
    <row r="21" spans="1:26" ht="16.5" customHeight="1" x14ac:dyDescent="0.4">
      <c r="A21" s="4"/>
      <c r="B21" s="107"/>
      <c r="C21" s="107"/>
      <c r="D21" s="7">
        <v>10.130000000000001</v>
      </c>
      <c r="E21" s="8">
        <v>15.25</v>
      </c>
      <c r="F21" s="8">
        <v>15.25</v>
      </c>
      <c r="G21" s="8">
        <v>15.25</v>
      </c>
      <c r="H21" s="8">
        <v>15</v>
      </c>
      <c r="I21" s="8">
        <v>15.5</v>
      </c>
      <c r="J21" s="8">
        <v>15.75</v>
      </c>
      <c r="K21" s="9">
        <v>7.69</v>
      </c>
      <c r="L21" s="10">
        <v>6.75</v>
      </c>
      <c r="M21" s="11">
        <v>4.38</v>
      </c>
      <c r="N21" s="12">
        <v>7.0830000000000002</v>
      </c>
      <c r="O21" s="13">
        <v>3.86</v>
      </c>
      <c r="P21" s="14">
        <v>5.75</v>
      </c>
      <c r="R21" s="17" t="s">
        <v>24</v>
      </c>
      <c r="S21" s="18">
        <f>AVERAGE(E19:E28)</f>
        <v>15.175000000000001</v>
      </c>
      <c r="T21" s="18">
        <f>STDEV(E19:E28)</f>
        <v>0.4090979236211193</v>
      </c>
      <c r="U21" s="18">
        <f t="shared" si="0"/>
        <v>2.6958677009628947E-2</v>
      </c>
    </row>
    <row r="22" spans="1:26" ht="14.25" customHeight="1" x14ac:dyDescent="0.4">
      <c r="A22" s="19"/>
      <c r="B22" s="107"/>
      <c r="C22" s="107"/>
      <c r="D22" s="7">
        <v>10.16</v>
      </c>
      <c r="E22" s="8">
        <v>15.5</v>
      </c>
      <c r="F22" s="8">
        <v>15</v>
      </c>
      <c r="G22" s="8">
        <v>15</v>
      </c>
      <c r="H22" s="8">
        <v>15</v>
      </c>
      <c r="I22" s="20">
        <v>14.75</v>
      </c>
      <c r="J22" s="8">
        <v>15.25</v>
      </c>
      <c r="K22" s="9">
        <v>7.02</v>
      </c>
      <c r="L22" s="10">
        <v>5.75</v>
      </c>
      <c r="M22" s="11">
        <v>4.97</v>
      </c>
      <c r="N22" s="12">
        <v>7.25</v>
      </c>
      <c r="O22" s="13">
        <v>4.04</v>
      </c>
      <c r="P22" s="14">
        <v>5.67</v>
      </c>
      <c r="R22" s="17" t="s">
        <v>25</v>
      </c>
      <c r="S22" s="18">
        <f>AVERAGE(F19:F28)</f>
        <v>14.725</v>
      </c>
      <c r="T22" s="18">
        <f>STDEV(F19:F28)</f>
        <v>0.43221008266299804</v>
      </c>
      <c r="U22" s="18">
        <f t="shared" si="0"/>
        <v>2.9352127854872533E-2</v>
      </c>
    </row>
    <row r="23" spans="1:26" ht="14.25" customHeight="1" x14ac:dyDescent="0.4">
      <c r="A23" s="19"/>
      <c r="B23" s="107"/>
      <c r="C23" s="107"/>
      <c r="D23" s="21">
        <v>10.88</v>
      </c>
      <c r="E23" s="22">
        <v>15.5</v>
      </c>
      <c r="F23" s="20">
        <v>14.5</v>
      </c>
      <c r="G23" s="20">
        <v>15</v>
      </c>
      <c r="H23" s="20">
        <v>14.5</v>
      </c>
      <c r="I23" s="20">
        <v>15</v>
      </c>
      <c r="J23" s="20">
        <v>15.25</v>
      </c>
      <c r="K23" s="23">
        <v>8.2100000000000009</v>
      </c>
      <c r="L23" s="24">
        <v>6.5</v>
      </c>
      <c r="M23" s="25">
        <v>3.91</v>
      </c>
      <c r="N23" s="26">
        <v>7.25</v>
      </c>
      <c r="O23" s="27">
        <v>4.87</v>
      </c>
      <c r="P23" s="28">
        <v>5.92</v>
      </c>
      <c r="R23" s="17" t="s">
        <v>26</v>
      </c>
      <c r="S23" s="18">
        <f>AVERAGE(G19:G28)</f>
        <v>14.85</v>
      </c>
      <c r="T23" s="18">
        <f>STDEV(G19:G28)</f>
        <v>0.50277010429994518</v>
      </c>
      <c r="U23" s="18">
        <f t="shared" si="0"/>
        <v>3.3856572680130988E-2</v>
      </c>
    </row>
    <row r="24" spans="1:26" ht="18" customHeight="1" x14ac:dyDescent="0.4">
      <c r="A24" s="19"/>
      <c r="B24" s="106" t="s">
        <v>27</v>
      </c>
      <c r="C24" s="107"/>
      <c r="D24" s="21">
        <v>10.63</v>
      </c>
      <c r="E24" s="20">
        <v>15.5</v>
      </c>
      <c r="F24" s="22">
        <v>14.25</v>
      </c>
      <c r="G24" s="20">
        <v>14.75</v>
      </c>
      <c r="H24" s="20">
        <v>15</v>
      </c>
      <c r="I24" s="20">
        <v>14.75</v>
      </c>
      <c r="J24" s="20">
        <v>15.75</v>
      </c>
      <c r="K24" s="23">
        <v>7.87</v>
      </c>
      <c r="L24" s="10">
        <v>6.5</v>
      </c>
      <c r="M24" s="29">
        <v>5.21</v>
      </c>
      <c r="N24" s="26">
        <v>7.25</v>
      </c>
      <c r="O24" s="27">
        <v>4.78</v>
      </c>
      <c r="P24" s="28">
        <v>5.58</v>
      </c>
      <c r="R24" s="17" t="s">
        <v>28</v>
      </c>
      <c r="S24" s="18">
        <f>AVERAGE(H19:H28)</f>
        <v>14.775</v>
      </c>
      <c r="T24" s="18">
        <f>STDEV(H19:H28)</f>
        <v>0.46323140365624327</v>
      </c>
      <c r="U24" s="18">
        <f t="shared" si="0"/>
        <v>3.1352379266073996E-2</v>
      </c>
    </row>
    <row r="25" spans="1:26" ht="16.5" customHeight="1" x14ac:dyDescent="0.4">
      <c r="A25" s="19"/>
      <c r="B25" s="107"/>
      <c r="C25" s="107"/>
      <c r="D25" s="21">
        <v>10.49</v>
      </c>
      <c r="E25" s="20">
        <v>14.75</v>
      </c>
      <c r="F25" s="8">
        <v>14.5</v>
      </c>
      <c r="G25" s="20">
        <v>14.25</v>
      </c>
      <c r="H25" s="20">
        <v>14.5</v>
      </c>
      <c r="I25" s="20">
        <v>14.75</v>
      </c>
      <c r="J25" s="17">
        <v>15</v>
      </c>
      <c r="K25" s="23">
        <v>7.82</v>
      </c>
      <c r="L25" s="24">
        <v>6.75</v>
      </c>
      <c r="M25" s="29">
        <v>5.23</v>
      </c>
      <c r="N25" s="26">
        <v>7.25</v>
      </c>
      <c r="O25" s="27">
        <v>3.77</v>
      </c>
      <c r="P25" s="28">
        <v>5.33</v>
      </c>
      <c r="R25" s="17" t="s">
        <v>29</v>
      </c>
      <c r="S25" s="18">
        <f>AVERAGE(I19:I28)</f>
        <v>14.85</v>
      </c>
      <c r="T25" s="18">
        <f>STDEV(I19:I28)</f>
        <v>0.41163630117428235</v>
      </c>
      <c r="U25" s="18">
        <f t="shared" si="0"/>
        <v>2.7719616240692416E-2</v>
      </c>
    </row>
    <row r="26" spans="1:26" ht="14.25" customHeight="1" x14ac:dyDescent="0.4">
      <c r="A26" s="19"/>
      <c r="B26" s="107"/>
      <c r="C26" s="107"/>
      <c r="D26" s="15">
        <v>10.85</v>
      </c>
      <c r="E26" s="17">
        <v>15.25</v>
      </c>
      <c r="F26" s="17">
        <v>15</v>
      </c>
      <c r="G26" s="17">
        <v>14.75</v>
      </c>
      <c r="H26" s="17">
        <v>14.5</v>
      </c>
      <c r="I26" s="17">
        <v>14.5</v>
      </c>
      <c r="J26" s="17">
        <v>15.5</v>
      </c>
      <c r="K26" s="30">
        <v>6.99</v>
      </c>
      <c r="L26" s="31">
        <v>6.25</v>
      </c>
      <c r="M26" s="32">
        <v>4.38</v>
      </c>
      <c r="N26" s="33">
        <v>7.0830000000000002</v>
      </c>
      <c r="O26" s="34">
        <v>4.24</v>
      </c>
      <c r="P26" s="35">
        <v>5.83</v>
      </c>
      <c r="R26" s="17" t="s">
        <v>30</v>
      </c>
      <c r="S26" s="18">
        <f>AVERAGE(J19:J28)</f>
        <v>15.324999999999999</v>
      </c>
      <c r="T26" s="18">
        <f>STDEV(J19:J28)</f>
        <v>0.40909792362111924</v>
      </c>
      <c r="U26" s="18">
        <f t="shared" si="0"/>
        <v>2.6694807414102399E-2</v>
      </c>
    </row>
    <row r="27" spans="1:26" ht="14.25" customHeight="1" x14ac:dyDescent="0.4">
      <c r="A27" s="19"/>
      <c r="B27" s="107"/>
      <c r="C27" s="107"/>
      <c r="D27" s="15">
        <v>12.91</v>
      </c>
      <c r="E27" s="17">
        <v>15.5</v>
      </c>
      <c r="F27" s="17">
        <v>14.25</v>
      </c>
      <c r="G27" s="17">
        <v>14.5</v>
      </c>
      <c r="H27" s="17">
        <v>15</v>
      </c>
      <c r="I27" s="17">
        <v>15</v>
      </c>
      <c r="J27" s="17">
        <v>15</v>
      </c>
      <c r="K27" s="30">
        <v>9.0399999999999991</v>
      </c>
      <c r="L27" s="31">
        <v>6.5</v>
      </c>
      <c r="M27" s="32">
        <v>5.93</v>
      </c>
      <c r="N27" s="33">
        <v>6.9130000000000003</v>
      </c>
      <c r="O27" s="34">
        <v>4.7300000000000004</v>
      </c>
      <c r="P27" s="35">
        <v>5.58</v>
      </c>
      <c r="R27" s="5"/>
      <c r="S27" s="36"/>
      <c r="T27" s="36"/>
      <c r="U27" s="36"/>
    </row>
    <row r="28" spans="1:26" ht="15" customHeight="1" x14ac:dyDescent="0.4">
      <c r="A28" s="19"/>
      <c r="B28" s="105"/>
      <c r="C28" s="105"/>
      <c r="D28" s="15">
        <v>10.83</v>
      </c>
      <c r="E28" s="17">
        <v>15</v>
      </c>
      <c r="F28" s="17">
        <v>14.5</v>
      </c>
      <c r="G28" s="17">
        <v>14.5</v>
      </c>
      <c r="H28" s="17">
        <v>14.25</v>
      </c>
      <c r="I28" s="17">
        <v>14.25</v>
      </c>
      <c r="J28" s="17">
        <v>14.75</v>
      </c>
      <c r="K28" s="30">
        <v>8.7799999999999994</v>
      </c>
      <c r="L28" s="31">
        <v>6.75</v>
      </c>
      <c r="M28" s="32">
        <v>4.7300000000000004</v>
      </c>
      <c r="N28" s="37">
        <v>7.0830000000000002</v>
      </c>
      <c r="O28" s="34">
        <v>4.45</v>
      </c>
      <c r="P28" s="35">
        <v>5.42</v>
      </c>
      <c r="R28" s="30" t="s">
        <v>3</v>
      </c>
      <c r="S28" s="38">
        <f>AVERAGE(K19:K28)</f>
        <v>8.376800014495851</v>
      </c>
      <c r="T28" s="38">
        <f>STDEV(K19:K28)</f>
        <v>1.1544561998099823</v>
      </c>
      <c r="U28" s="38">
        <f>T28/S28</f>
        <v>0.13781589602380664</v>
      </c>
    </row>
    <row r="29" spans="1:26" ht="14.25" customHeight="1" x14ac:dyDescent="0.4">
      <c r="A29" s="19"/>
      <c r="B29" s="39"/>
      <c r="C29" s="40"/>
      <c r="D29" s="40"/>
      <c r="E29" s="40"/>
      <c r="F29" s="40"/>
      <c r="G29" s="40"/>
      <c r="H29" s="40"/>
      <c r="I29" s="40"/>
      <c r="J29" s="1"/>
      <c r="K29" s="1"/>
      <c r="L29" s="1"/>
      <c r="M29" s="1"/>
      <c r="N29" s="1"/>
      <c r="O29" s="1"/>
      <c r="P29" s="1"/>
      <c r="R29" s="5"/>
      <c r="S29" s="36"/>
      <c r="T29" s="36"/>
      <c r="U29" s="36"/>
    </row>
    <row r="30" spans="1:26" ht="14.25" customHeight="1" x14ac:dyDescent="0.4">
      <c r="A30" s="19"/>
      <c r="B30" s="39"/>
      <c r="C30" s="40"/>
      <c r="D30" s="40"/>
      <c r="E30" s="40"/>
      <c r="F30" s="40"/>
      <c r="G30" s="40"/>
      <c r="H30" s="40"/>
      <c r="I30" s="40"/>
      <c r="J30" s="1"/>
      <c r="K30" s="1"/>
      <c r="L30" s="1"/>
      <c r="M30" s="1"/>
      <c r="N30" s="1"/>
      <c r="O30" s="1"/>
      <c r="P30" s="1"/>
      <c r="R30" s="31" t="s">
        <v>4</v>
      </c>
      <c r="S30" s="41">
        <f>AVERAGE(L19:L28)</f>
        <v>6.35</v>
      </c>
      <c r="T30" s="41">
        <f>STDEV(L19:L28)</f>
        <v>0.39440531887330782</v>
      </c>
      <c r="U30" s="41">
        <f>T30/S30</f>
        <v>6.2111073838316197E-2</v>
      </c>
    </row>
    <row r="31" spans="1:26" ht="14.25" customHeight="1" x14ac:dyDescent="0.4">
      <c r="A31" s="19"/>
      <c r="B31" s="39"/>
      <c r="C31" s="40"/>
      <c r="D31" s="40"/>
      <c r="E31" s="40"/>
      <c r="F31" s="40"/>
      <c r="G31" s="40"/>
      <c r="H31" s="40"/>
      <c r="I31" s="40"/>
      <c r="J31" s="1"/>
      <c r="K31" s="1"/>
      <c r="L31" s="1"/>
      <c r="M31" s="1"/>
      <c r="N31" s="1"/>
      <c r="O31" s="1"/>
      <c r="P31" s="1"/>
      <c r="R31" s="5"/>
      <c r="S31" s="42"/>
      <c r="T31" s="42"/>
      <c r="U31" s="36"/>
    </row>
    <row r="32" spans="1:26" ht="14.25" customHeight="1" x14ac:dyDescent="0.4">
      <c r="A32" s="19"/>
      <c r="B32" s="39"/>
      <c r="C32" s="40"/>
      <c r="D32" s="40"/>
      <c r="E32" s="40"/>
      <c r="F32" s="40"/>
      <c r="G32" s="40"/>
      <c r="H32" s="40"/>
      <c r="I32" s="40"/>
      <c r="J32" s="1"/>
      <c r="K32" s="1"/>
      <c r="L32" s="1"/>
      <c r="M32" s="1"/>
      <c r="N32" s="1"/>
      <c r="O32" s="1"/>
      <c r="P32" s="1"/>
      <c r="Q32" s="1"/>
      <c r="R32" s="43" t="s">
        <v>5</v>
      </c>
      <c r="S32" s="44">
        <f>AVERAGE(M19:M28)</f>
        <v>4.8774999990463259</v>
      </c>
      <c r="T32" s="44">
        <f>STDEV(M19:M28)</f>
        <v>0.5677059580063889</v>
      </c>
      <c r="U32" s="44">
        <f>T32/S32</f>
        <v>0.11639281560582054</v>
      </c>
      <c r="V32" s="1"/>
      <c r="W32" s="1"/>
      <c r="X32" s="1"/>
      <c r="Y32" s="1"/>
      <c r="Z32" s="1"/>
    </row>
    <row r="33" spans="1:22" ht="14.25" customHeight="1" x14ac:dyDescent="0.4">
      <c r="A33" s="19"/>
      <c r="B33" s="39"/>
      <c r="C33" s="40"/>
      <c r="D33" s="40"/>
      <c r="E33" s="40"/>
      <c r="F33" s="40"/>
      <c r="G33" s="40"/>
      <c r="H33" s="40"/>
      <c r="I33" s="40"/>
      <c r="J33" s="1"/>
      <c r="K33" s="1"/>
      <c r="L33" s="1"/>
      <c r="M33" s="1"/>
      <c r="N33" s="1"/>
      <c r="O33" s="1"/>
      <c r="P33" s="1"/>
      <c r="R33" s="5"/>
      <c r="S33" s="36"/>
      <c r="T33" s="36"/>
      <c r="U33" s="36"/>
    </row>
    <row r="34" spans="1:22" ht="14.25" customHeight="1" x14ac:dyDescent="0.4">
      <c r="A34" s="19"/>
      <c r="B34" s="39"/>
      <c r="C34" s="40"/>
      <c r="D34" s="40"/>
      <c r="E34" s="40"/>
      <c r="F34" s="40"/>
      <c r="G34" s="40"/>
      <c r="H34" s="40"/>
      <c r="I34" s="40"/>
      <c r="J34" s="1"/>
      <c r="K34" s="1"/>
      <c r="L34" s="1"/>
      <c r="M34" s="1"/>
      <c r="N34" s="1"/>
      <c r="O34" s="1"/>
      <c r="P34" s="1"/>
      <c r="R34" s="33" t="s">
        <v>6</v>
      </c>
      <c r="S34" s="45">
        <f>AVERAGE(N19:N28)</f>
        <v>7.0661999999999994</v>
      </c>
      <c r="T34" s="45">
        <f>STDEV(N19:N28)</f>
        <v>0.19983648871570533</v>
      </c>
      <c r="U34" s="45">
        <f>T34/S34</f>
        <v>2.8280615991014314E-2</v>
      </c>
    </row>
    <row r="35" spans="1:22" ht="14.25" customHeight="1" x14ac:dyDescent="0.4">
      <c r="A35" s="19"/>
      <c r="B35" s="39"/>
      <c r="C35" s="40"/>
      <c r="D35" s="40"/>
      <c r="E35" s="40"/>
      <c r="F35" s="40"/>
      <c r="G35" s="40"/>
      <c r="H35" s="40"/>
      <c r="I35" s="40"/>
      <c r="J35" s="1"/>
      <c r="K35" s="1"/>
      <c r="L35" s="1"/>
      <c r="M35" s="1"/>
      <c r="N35" s="1"/>
      <c r="O35" s="1"/>
      <c r="P35" s="1"/>
      <c r="R35" s="5"/>
      <c r="S35" s="36"/>
      <c r="T35" s="36"/>
      <c r="U35" s="36"/>
    </row>
    <row r="36" spans="1:22" ht="14.25" customHeight="1" x14ac:dyDescent="0.4">
      <c r="A36" s="19"/>
      <c r="B36" s="39"/>
      <c r="C36" s="40"/>
      <c r="D36" s="40"/>
      <c r="E36" s="40"/>
      <c r="F36" s="40"/>
      <c r="G36" s="40"/>
      <c r="H36" s="40"/>
      <c r="I36" s="40"/>
      <c r="J36" s="1"/>
      <c r="K36" s="1"/>
      <c r="L36" s="1"/>
      <c r="M36" s="1"/>
      <c r="N36" s="1"/>
      <c r="O36" s="1"/>
      <c r="P36" s="1"/>
      <c r="R36" s="46" t="s">
        <v>7</v>
      </c>
      <c r="S36" s="47">
        <f>AVERAGE(O19:O28)</f>
        <v>4.2847000064849849</v>
      </c>
      <c r="T36" s="47">
        <f>STDEV(O19:O28)</f>
        <v>0.40911667455825884</v>
      </c>
      <c r="U36" s="47">
        <f>T36/S36</f>
        <v>9.5483154932446149E-2</v>
      </c>
    </row>
    <row r="37" spans="1:22" ht="14.25" customHeight="1" x14ac:dyDescent="0.4">
      <c r="A37" s="19"/>
      <c r="B37" s="39"/>
      <c r="C37" s="40"/>
      <c r="D37" s="40"/>
      <c r="E37" s="40"/>
      <c r="F37" s="40"/>
      <c r="G37" s="40"/>
      <c r="H37" s="40"/>
      <c r="I37" s="40"/>
      <c r="J37" s="1"/>
      <c r="K37" s="1"/>
      <c r="L37" s="1"/>
      <c r="M37" s="1"/>
      <c r="N37" s="1"/>
      <c r="O37" s="1"/>
      <c r="P37" s="1"/>
      <c r="R37" s="5"/>
      <c r="S37" s="36"/>
      <c r="T37" s="36"/>
      <c r="U37" s="36"/>
    </row>
    <row r="38" spans="1:22" ht="15" customHeight="1" x14ac:dyDescent="0.4">
      <c r="A38" s="19"/>
      <c r="B38" s="102"/>
      <c r="C38" s="40"/>
      <c r="D38" s="40"/>
      <c r="E38" s="40"/>
      <c r="F38" s="40"/>
      <c r="G38" s="40"/>
      <c r="H38" s="40"/>
      <c r="I38" s="40"/>
      <c r="J38" s="1"/>
      <c r="K38" s="1"/>
      <c r="L38" s="1"/>
      <c r="M38" s="1"/>
      <c r="N38" s="1"/>
      <c r="O38" s="1"/>
      <c r="P38" s="1"/>
      <c r="R38" s="35" t="s">
        <v>8</v>
      </c>
      <c r="S38" s="48">
        <f>AVERAGE(P19:P28)</f>
        <v>5.625</v>
      </c>
      <c r="T38" s="48">
        <f>STDEV(P19:P28)</f>
        <v>0.18179658962697842</v>
      </c>
      <c r="U38" s="48">
        <f>T38/S38</f>
        <v>3.2319393711462828E-2</v>
      </c>
    </row>
    <row r="39" spans="1:22" ht="14.25" customHeight="1" x14ac:dyDescent="0.4">
      <c r="A39" s="19"/>
      <c r="B39" s="103"/>
      <c r="C39" s="40"/>
      <c r="D39" s="40"/>
      <c r="E39" s="40"/>
      <c r="F39" s="40"/>
      <c r="G39" s="40"/>
      <c r="H39" s="40"/>
      <c r="I39" s="40"/>
      <c r="J39" s="1"/>
      <c r="K39" s="1"/>
      <c r="L39" s="1"/>
      <c r="M39" s="1"/>
      <c r="N39" s="1"/>
      <c r="O39" s="1"/>
      <c r="P39" s="1"/>
      <c r="R39" s="5"/>
      <c r="S39" s="36"/>
      <c r="T39" s="36"/>
      <c r="U39" s="36"/>
    </row>
    <row r="40" spans="1:22" ht="14.25" customHeight="1" x14ac:dyDescent="0.4">
      <c r="A40" s="19"/>
      <c r="B40" s="103"/>
      <c r="C40" s="49"/>
      <c r="D40" s="49"/>
      <c r="E40" s="49"/>
      <c r="F40" s="49"/>
      <c r="G40" s="49"/>
      <c r="H40" s="49"/>
      <c r="I40" s="49"/>
      <c r="J40" s="49"/>
      <c r="K40" s="49"/>
      <c r="L40" s="49"/>
      <c r="M40" s="49"/>
      <c r="N40" s="1"/>
      <c r="O40" s="1"/>
      <c r="P40" s="1"/>
      <c r="R40" s="2"/>
      <c r="S40" s="19"/>
      <c r="T40" s="19"/>
      <c r="U40" s="19"/>
    </row>
    <row r="41" spans="1:22" ht="14.25" customHeight="1" x14ac:dyDescent="0.4">
      <c r="A41" s="19"/>
      <c r="B41" s="103"/>
      <c r="C41" s="1"/>
      <c r="D41" s="1"/>
      <c r="E41" s="1"/>
      <c r="F41" s="1"/>
      <c r="G41" s="1"/>
      <c r="H41" s="1"/>
      <c r="I41" s="1"/>
      <c r="J41" s="1"/>
      <c r="K41" s="1"/>
      <c r="L41" s="1"/>
      <c r="M41" s="1"/>
      <c r="N41" s="1"/>
      <c r="O41" s="1"/>
      <c r="P41" s="1"/>
      <c r="R41" s="2"/>
      <c r="S41" s="19"/>
      <c r="T41" s="19"/>
      <c r="U41" s="19"/>
    </row>
    <row r="42" spans="1:22" ht="14.25" customHeight="1" x14ac:dyDescent="0.4">
      <c r="A42" s="19"/>
      <c r="B42" s="103"/>
      <c r="C42" s="1"/>
      <c r="D42" s="1"/>
      <c r="E42" s="1"/>
      <c r="F42" s="1"/>
      <c r="G42" s="1"/>
      <c r="H42" s="1"/>
      <c r="I42" s="1"/>
      <c r="J42" s="1"/>
      <c r="K42" s="1"/>
      <c r="L42" s="1"/>
      <c r="M42" s="1"/>
      <c r="N42" s="1"/>
      <c r="R42" s="2"/>
      <c r="S42" s="2"/>
      <c r="T42" s="2"/>
      <c r="U42" s="50" t="s">
        <v>31</v>
      </c>
    </row>
    <row r="43" spans="1:22" ht="14.25" customHeight="1" x14ac:dyDescent="0.4">
      <c r="A43" s="1"/>
      <c r="B43" s="103"/>
      <c r="C43" s="1"/>
      <c r="D43" s="1"/>
      <c r="E43" s="1"/>
      <c r="F43" s="1"/>
      <c r="G43" s="1"/>
      <c r="H43" s="1"/>
      <c r="I43" s="1"/>
      <c r="J43" s="1"/>
      <c r="K43" s="1"/>
      <c r="L43" s="1"/>
      <c r="M43" s="1"/>
      <c r="N43" s="1"/>
      <c r="O43" s="1"/>
      <c r="P43" s="1"/>
      <c r="R43" s="1"/>
      <c r="S43" s="51"/>
      <c r="T43" s="51"/>
      <c r="U43" s="1"/>
    </row>
    <row r="44" spans="1:22" ht="14.25" customHeight="1" x14ac:dyDescent="0.4">
      <c r="A44" s="1"/>
      <c r="B44" s="103"/>
      <c r="C44" s="1"/>
      <c r="D44" s="1"/>
      <c r="E44" s="1"/>
      <c r="F44" s="1"/>
      <c r="G44" s="1"/>
      <c r="H44" s="1"/>
      <c r="I44" s="1"/>
      <c r="J44" s="1"/>
      <c r="K44" s="1"/>
      <c r="L44" s="1"/>
      <c r="M44" s="1"/>
      <c r="N44" s="1"/>
      <c r="O44" s="1"/>
      <c r="R44" s="2"/>
      <c r="S44" s="52"/>
      <c r="T44" s="51"/>
      <c r="U44" s="50" t="s">
        <v>32</v>
      </c>
    </row>
    <row r="45" spans="1:22" ht="14.25" customHeight="1" x14ac:dyDescent="0.4">
      <c r="A45" s="1"/>
      <c r="B45" s="103"/>
      <c r="C45" s="1"/>
      <c r="D45" s="1"/>
      <c r="E45" s="1"/>
      <c r="F45" s="1"/>
      <c r="G45" s="1"/>
      <c r="H45" s="1"/>
      <c r="I45" s="1"/>
      <c r="J45" s="1"/>
      <c r="K45" s="1"/>
      <c r="L45" s="1"/>
      <c r="M45" s="1"/>
      <c r="N45" s="1"/>
      <c r="O45" s="1"/>
      <c r="P45" s="1"/>
      <c r="R45" s="1"/>
      <c r="S45" s="52"/>
      <c r="T45" s="51"/>
      <c r="U45" s="1"/>
    </row>
    <row r="46" spans="1:22" ht="14.25" customHeight="1" x14ac:dyDescent="0.4">
      <c r="A46" s="1"/>
      <c r="B46" s="103"/>
      <c r="C46" s="1"/>
      <c r="D46" s="1"/>
      <c r="E46" s="1"/>
      <c r="F46" s="1"/>
      <c r="G46" s="1"/>
      <c r="H46" s="1"/>
      <c r="I46" s="1"/>
      <c r="J46" s="1"/>
      <c r="K46" s="1"/>
      <c r="L46" s="1"/>
      <c r="M46" s="1"/>
      <c r="N46" s="1"/>
      <c r="O46" s="1"/>
      <c r="P46" s="1"/>
      <c r="R46" s="51"/>
      <c r="S46" s="51"/>
      <c r="T46" s="51"/>
      <c r="U46" s="1"/>
    </row>
    <row r="47" spans="1:22" ht="15" customHeight="1" x14ac:dyDescent="0.4">
      <c r="A47" s="1"/>
      <c r="B47" s="103"/>
      <c r="C47" s="1"/>
      <c r="D47" s="1"/>
      <c r="E47" s="1"/>
      <c r="F47" s="1"/>
      <c r="G47" s="1"/>
      <c r="H47" s="1"/>
      <c r="I47" s="1"/>
      <c r="J47" s="1"/>
      <c r="K47" s="1"/>
      <c r="L47" s="1"/>
      <c r="M47" s="1"/>
      <c r="N47" s="1"/>
      <c r="O47" s="1"/>
      <c r="P47" s="1"/>
      <c r="R47" s="2"/>
      <c r="S47" s="1"/>
      <c r="T47" s="1"/>
      <c r="U47" s="50" t="s">
        <v>33</v>
      </c>
    </row>
    <row r="48" spans="1:22" ht="14.25" customHeight="1" x14ac:dyDescent="0.4">
      <c r="A48" s="1"/>
      <c r="B48" s="103"/>
      <c r="C48" s="1"/>
      <c r="D48" s="1"/>
      <c r="E48" s="1"/>
      <c r="F48" s="1"/>
      <c r="G48" s="1"/>
      <c r="H48" s="1"/>
      <c r="I48" s="1"/>
      <c r="J48" s="1"/>
      <c r="K48" s="1"/>
      <c r="L48" s="1"/>
      <c r="M48" s="1"/>
      <c r="N48" s="1"/>
      <c r="O48" s="1"/>
      <c r="P48" s="1"/>
      <c r="Q48" s="1"/>
      <c r="S48" s="1"/>
      <c r="T48" s="2">
        <v>130</v>
      </c>
      <c r="U48" s="2"/>
      <c r="V48" s="1"/>
    </row>
    <row r="49" spans="1:21" ht="14.25" customHeight="1" x14ac:dyDescent="0.4">
      <c r="A49" s="1"/>
      <c r="B49" s="103"/>
      <c r="C49" s="1"/>
      <c r="D49" s="1"/>
      <c r="E49" s="1"/>
      <c r="F49" s="1"/>
      <c r="G49" s="1"/>
      <c r="H49" s="1"/>
      <c r="I49" s="1"/>
      <c r="J49" s="1"/>
      <c r="K49" s="1"/>
      <c r="L49" s="1"/>
      <c r="M49" s="1"/>
      <c r="N49" s="1"/>
      <c r="O49" s="1"/>
      <c r="P49" s="1"/>
      <c r="R49" s="1"/>
      <c r="S49" s="1"/>
      <c r="T49" s="1"/>
    </row>
    <row r="50" spans="1:21" ht="14.25" customHeight="1" x14ac:dyDescent="0.4">
      <c r="A50" s="1"/>
      <c r="B50" s="103"/>
      <c r="C50" s="1"/>
      <c r="D50" s="1"/>
      <c r="E50" s="1"/>
      <c r="F50" s="1"/>
      <c r="G50" s="1"/>
      <c r="H50" s="1"/>
      <c r="I50" s="1"/>
      <c r="J50" s="1"/>
      <c r="K50" s="1"/>
      <c r="L50" s="1"/>
      <c r="M50" s="1"/>
      <c r="N50" s="1"/>
      <c r="O50" s="1"/>
      <c r="P50" s="1"/>
      <c r="R50" s="2"/>
      <c r="S50" s="1"/>
      <c r="T50" s="1"/>
      <c r="U50" s="50" t="s">
        <v>34</v>
      </c>
    </row>
    <row r="51" spans="1:21" ht="14.25" customHeight="1" x14ac:dyDescent="0.4">
      <c r="A51" s="1"/>
      <c r="B51" s="103"/>
      <c r="C51" s="1"/>
      <c r="D51" s="1"/>
      <c r="E51" s="1"/>
      <c r="F51" s="1"/>
      <c r="G51" s="1"/>
      <c r="H51" s="1"/>
      <c r="I51" s="1"/>
      <c r="J51" s="1"/>
      <c r="K51" s="1"/>
      <c r="L51" s="1"/>
      <c r="M51" s="1"/>
      <c r="N51" s="1"/>
      <c r="O51" s="1"/>
      <c r="P51" s="1"/>
      <c r="R51" s="1"/>
      <c r="S51" s="1"/>
      <c r="T51" s="2">
        <v>10</v>
      </c>
    </row>
    <row r="52" spans="1:21" ht="14.25" customHeight="1" x14ac:dyDescent="0.4">
      <c r="A52" s="1"/>
      <c r="B52" s="103"/>
      <c r="C52" s="1"/>
      <c r="D52" s="1"/>
      <c r="E52" s="1"/>
      <c r="F52" s="1"/>
      <c r="G52" s="1"/>
      <c r="H52" s="1"/>
      <c r="I52" s="1"/>
      <c r="J52" s="1"/>
      <c r="K52" s="1"/>
      <c r="L52" s="1"/>
      <c r="M52" s="1"/>
      <c r="N52" s="1"/>
      <c r="O52" s="1"/>
      <c r="P52" s="1"/>
      <c r="R52" s="1"/>
      <c r="S52" s="1"/>
      <c r="T52" s="1"/>
    </row>
    <row r="53" spans="1:21" ht="14.25" customHeight="1" x14ac:dyDescent="0.4">
      <c r="A53" s="1"/>
      <c r="B53" s="103"/>
      <c r="C53" s="1"/>
      <c r="D53" s="1"/>
      <c r="E53" s="1"/>
      <c r="F53" s="1"/>
      <c r="G53" s="1"/>
      <c r="H53" s="1"/>
      <c r="I53" s="1"/>
      <c r="J53" s="1"/>
      <c r="K53" s="1"/>
      <c r="L53" s="1"/>
      <c r="M53" s="1"/>
      <c r="N53" s="1"/>
      <c r="O53" s="1"/>
      <c r="P53" s="1"/>
      <c r="R53" s="2"/>
      <c r="S53" s="1"/>
      <c r="T53" s="1"/>
      <c r="U53" s="53" t="s">
        <v>35</v>
      </c>
    </row>
    <row r="54" spans="1:21" ht="14.25" customHeight="1" x14ac:dyDescent="0.4">
      <c r="A54" s="1"/>
      <c r="B54" s="103"/>
      <c r="C54" s="1"/>
      <c r="D54" s="1"/>
      <c r="E54" s="1"/>
      <c r="F54" s="1"/>
      <c r="G54" s="1"/>
      <c r="H54" s="1"/>
      <c r="I54" s="1"/>
      <c r="J54" s="1"/>
      <c r="K54" s="1"/>
      <c r="L54" s="1"/>
      <c r="M54" s="1"/>
      <c r="N54" s="1"/>
      <c r="O54" s="1"/>
      <c r="P54" s="1"/>
      <c r="R54" s="2"/>
      <c r="S54" s="1"/>
      <c r="T54" s="1"/>
      <c r="U54" s="53" t="s">
        <v>36</v>
      </c>
    </row>
    <row r="55" spans="1:21" ht="14.25" customHeight="1" x14ac:dyDescent="0.4">
      <c r="A55" s="1"/>
      <c r="B55" s="103"/>
      <c r="C55" s="1"/>
      <c r="D55" s="1"/>
      <c r="E55" s="1"/>
      <c r="F55" s="1"/>
      <c r="G55" s="1"/>
      <c r="H55" s="1"/>
      <c r="I55" s="1"/>
      <c r="J55" s="1"/>
      <c r="K55" s="1"/>
      <c r="L55" s="1"/>
      <c r="M55" s="1"/>
      <c r="N55" s="1"/>
      <c r="O55" s="1"/>
      <c r="P55" s="1"/>
      <c r="R55" s="51"/>
      <c r="S55" s="51"/>
      <c r="T55" s="51"/>
    </row>
    <row r="56" spans="1:21" ht="15" customHeight="1" x14ac:dyDescent="0.4">
      <c r="A56" s="1"/>
      <c r="B56" s="109"/>
      <c r="C56" s="1"/>
      <c r="D56" s="1"/>
      <c r="E56" s="1"/>
      <c r="F56" s="1"/>
      <c r="G56" s="1"/>
      <c r="H56" s="1"/>
      <c r="I56" s="1"/>
      <c r="J56" s="1"/>
      <c r="K56" s="1"/>
      <c r="L56" s="1"/>
      <c r="M56" s="1"/>
      <c r="N56" s="1"/>
      <c r="O56" s="1"/>
      <c r="P56" s="1"/>
      <c r="Q56" s="1"/>
      <c r="R56" s="1"/>
      <c r="S56" s="1"/>
      <c r="T56" s="1"/>
    </row>
    <row r="57" spans="1:21" ht="14.25" customHeight="1" x14ac:dyDescent="0.4">
      <c r="A57" s="1"/>
      <c r="B57" s="103"/>
      <c r="C57" s="1"/>
      <c r="D57" s="1"/>
      <c r="E57" s="1"/>
      <c r="F57" s="1"/>
      <c r="G57" s="1"/>
      <c r="H57" s="1"/>
      <c r="I57" s="1"/>
      <c r="J57" s="1"/>
      <c r="K57" s="1"/>
      <c r="L57" s="1"/>
      <c r="M57" s="1"/>
      <c r="N57" s="1"/>
      <c r="O57" s="1"/>
      <c r="P57" s="1"/>
      <c r="Q57" s="1"/>
      <c r="R57" s="1"/>
      <c r="S57" s="1"/>
      <c r="T57" s="2"/>
    </row>
    <row r="58" spans="1:21" ht="14.25" customHeight="1" x14ac:dyDescent="0.4">
      <c r="A58" s="54"/>
      <c r="B58" s="103"/>
      <c r="C58" s="49"/>
      <c r="D58" s="49"/>
      <c r="E58" s="49"/>
      <c r="F58" s="49"/>
      <c r="G58" s="49"/>
      <c r="H58" s="49"/>
      <c r="I58" s="49"/>
      <c r="J58" s="49"/>
      <c r="K58" s="49"/>
      <c r="L58" s="49"/>
      <c r="M58" s="49"/>
      <c r="N58" s="1"/>
      <c r="O58" s="1"/>
      <c r="P58" s="1"/>
      <c r="Q58" s="1"/>
      <c r="R58" s="1"/>
      <c r="S58" s="1"/>
      <c r="T58" s="1"/>
    </row>
    <row r="59" spans="1:21" ht="15" customHeight="1" x14ac:dyDescent="0.4">
      <c r="A59" s="54"/>
      <c r="B59" s="102"/>
      <c r="C59" s="1"/>
      <c r="D59" s="1"/>
      <c r="E59" s="1"/>
      <c r="F59" s="1"/>
      <c r="G59" s="1"/>
      <c r="H59" s="1"/>
      <c r="I59" s="1"/>
      <c r="J59" s="1"/>
      <c r="K59" s="1"/>
      <c r="L59" s="1"/>
      <c r="M59" s="1"/>
      <c r="N59" s="1"/>
      <c r="O59" s="1"/>
      <c r="P59" s="1"/>
      <c r="Q59" s="1"/>
      <c r="R59" s="1"/>
      <c r="S59" s="1"/>
      <c r="T59" s="1"/>
    </row>
    <row r="60" spans="1:21" ht="14.25" customHeight="1" x14ac:dyDescent="0.4">
      <c r="A60" s="55"/>
      <c r="B60" s="103"/>
      <c r="C60" s="1"/>
      <c r="D60" s="1"/>
      <c r="E60" s="1"/>
      <c r="F60" s="1"/>
      <c r="G60" s="1"/>
      <c r="H60" s="1"/>
      <c r="I60" s="1"/>
      <c r="J60" s="1"/>
      <c r="K60" s="1"/>
      <c r="L60" s="1"/>
      <c r="M60" s="1"/>
      <c r="N60" s="1"/>
      <c r="O60" s="1"/>
      <c r="P60" s="1"/>
      <c r="Q60" s="1"/>
      <c r="R60" s="1"/>
      <c r="S60" s="1"/>
      <c r="T60" s="2"/>
    </row>
    <row r="61" spans="1:21" ht="14.25" customHeight="1" x14ac:dyDescent="0.4">
      <c r="A61" s="54"/>
      <c r="B61" s="103"/>
      <c r="C61" s="1"/>
      <c r="D61" s="1"/>
      <c r="E61" s="1"/>
      <c r="F61" s="1"/>
      <c r="G61" s="1"/>
      <c r="H61" s="1"/>
      <c r="I61" s="1"/>
      <c r="J61" s="1"/>
      <c r="K61" s="1"/>
      <c r="L61" s="1"/>
      <c r="M61" s="1"/>
      <c r="N61" s="1"/>
      <c r="O61" s="1"/>
      <c r="P61" s="1"/>
      <c r="Q61" s="1"/>
      <c r="R61" s="1"/>
      <c r="S61" s="1"/>
      <c r="T61" s="1"/>
    </row>
    <row r="62" spans="1:21" ht="14.25" customHeight="1" x14ac:dyDescent="0.4">
      <c r="A62" s="54"/>
      <c r="B62" s="103"/>
      <c r="C62" s="1"/>
      <c r="D62" s="1"/>
      <c r="E62" s="1"/>
      <c r="F62" s="1"/>
      <c r="G62" s="1"/>
      <c r="H62" s="1"/>
      <c r="I62" s="1"/>
      <c r="J62" s="1"/>
      <c r="K62" s="1"/>
      <c r="L62" s="1"/>
      <c r="M62" s="1"/>
      <c r="N62" s="1"/>
      <c r="O62" s="1"/>
      <c r="P62" s="1"/>
      <c r="Q62" s="1"/>
      <c r="R62" s="56"/>
      <c r="S62" s="1"/>
      <c r="T62" s="1"/>
    </row>
    <row r="63" spans="1:21" ht="14.25" customHeight="1" x14ac:dyDescent="0.4">
      <c r="A63" s="54"/>
      <c r="B63" s="103"/>
      <c r="C63" s="1"/>
      <c r="D63" s="1"/>
      <c r="E63" s="1"/>
      <c r="F63" s="1"/>
      <c r="G63" s="1"/>
      <c r="H63" s="1"/>
      <c r="I63" s="1"/>
      <c r="J63" s="1"/>
      <c r="K63" s="1"/>
      <c r="L63" s="1"/>
      <c r="M63" s="1"/>
      <c r="N63" s="1"/>
      <c r="O63" s="1"/>
      <c r="P63" s="1"/>
      <c r="Q63" s="1"/>
      <c r="R63" s="56"/>
      <c r="S63" s="1"/>
      <c r="T63" s="1"/>
    </row>
    <row r="64" spans="1:21" ht="14.25" customHeight="1" x14ac:dyDescent="0.4">
      <c r="A64" s="54"/>
      <c r="B64" s="103"/>
      <c r="C64" s="1"/>
      <c r="D64" s="1"/>
      <c r="E64" s="1"/>
      <c r="F64" s="1"/>
      <c r="G64" s="1"/>
      <c r="H64" s="1"/>
      <c r="I64" s="1"/>
      <c r="J64" s="1"/>
      <c r="K64" s="1"/>
      <c r="L64" s="1"/>
      <c r="M64" s="1"/>
      <c r="N64" s="1"/>
      <c r="O64" s="1"/>
      <c r="P64" s="1"/>
      <c r="Q64" s="1"/>
      <c r="R64" s="1"/>
      <c r="S64" s="1"/>
      <c r="T64" s="2"/>
    </row>
    <row r="65" spans="1:21" ht="14.25" customHeight="1" x14ac:dyDescent="0.4">
      <c r="A65" s="54"/>
      <c r="B65" s="103"/>
      <c r="C65" s="1"/>
      <c r="D65" s="1"/>
      <c r="E65" s="1"/>
      <c r="F65" s="1"/>
      <c r="G65" s="1"/>
      <c r="H65" s="1"/>
      <c r="I65" s="1"/>
      <c r="J65" s="1"/>
      <c r="K65" s="1"/>
      <c r="L65" s="1"/>
      <c r="M65" s="1"/>
      <c r="N65" s="1"/>
      <c r="O65" s="1"/>
      <c r="P65" s="1"/>
      <c r="Q65" s="1"/>
      <c r="R65" s="1"/>
      <c r="S65" s="1"/>
      <c r="T65" s="1"/>
      <c r="U65" s="1"/>
    </row>
    <row r="66" spans="1:21" ht="14.25" customHeight="1" x14ac:dyDescent="0.4">
      <c r="A66" s="54"/>
      <c r="B66" s="103"/>
      <c r="C66" s="49"/>
      <c r="D66" s="49"/>
      <c r="E66" s="49"/>
      <c r="F66" s="49"/>
      <c r="G66" s="49"/>
      <c r="H66" s="49"/>
      <c r="I66" s="49"/>
      <c r="J66" s="49"/>
      <c r="K66" s="49"/>
      <c r="L66" s="49"/>
      <c r="M66" s="49"/>
      <c r="N66" s="1"/>
      <c r="O66" s="1"/>
      <c r="P66" s="1"/>
      <c r="Q66" s="1"/>
      <c r="R66" s="56"/>
      <c r="S66" s="1"/>
      <c r="T66" s="1"/>
      <c r="U66" s="1"/>
    </row>
    <row r="67" spans="1:21" ht="14.25" customHeight="1" x14ac:dyDescent="0.4">
      <c r="A67" s="54"/>
      <c r="B67" s="103"/>
      <c r="C67" s="1"/>
      <c r="D67" s="1"/>
      <c r="E67" s="1"/>
      <c r="F67" s="1"/>
      <c r="G67" s="1"/>
      <c r="H67" s="1"/>
      <c r="I67" s="1"/>
      <c r="J67" s="1"/>
      <c r="K67" s="1"/>
      <c r="L67" s="1"/>
      <c r="M67" s="1"/>
      <c r="N67" s="1"/>
      <c r="O67" s="1"/>
      <c r="P67" s="1"/>
      <c r="Q67" s="1"/>
      <c r="R67" s="56"/>
      <c r="S67" s="1"/>
      <c r="T67" s="1"/>
      <c r="U67" s="1"/>
    </row>
    <row r="68" spans="1:21" ht="15" customHeight="1" x14ac:dyDescent="0.4">
      <c r="A68" s="1"/>
      <c r="B68" s="103"/>
      <c r="C68" s="1"/>
      <c r="D68" s="1"/>
      <c r="E68" s="1"/>
      <c r="F68" s="1"/>
      <c r="G68" s="1"/>
      <c r="H68" s="1"/>
      <c r="I68" s="1"/>
      <c r="J68" s="1"/>
      <c r="K68" s="1"/>
      <c r="L68" s="1"/>
      <c r="M68" s="1"/>
      <c r="N68" s="1"/>
      <c r="O68" s="1"/>
      <c r="P68" s="1"/>
      <c r="Q68" s="1"/>
      <c r="R68" s="2"/>
      <c r="S68" s="1"/>
      <c r="T68" s="57"/>
      <c r="U68" s="51"/>
    </row>
    <row r="69" spans="1:21" ht="14.25" customHeight="1" x14ac:dyDescent="0.4">
      <c r="A69" s="1"/>
      <c r="B69" s="103"/>
      <c r="C69" s="1"/>
      <c r="D69" s="1"/>
      <c r="E69" s="1"/>
      <c r="F69" s="1"/>
      <c r="G69" s="1"/>
      <c r="H69" s="1"/>
      <c r="I69" s="1"/>
      <c r="J69" s="1"/>
      <c r="K69" s="1"/>
      <c r="L69" s="1"/>
      <c r="M69" s="1"/>
      <c r="N69" s="1"/>
      <c r="O69" s="1"/>
      <c r="P69" s="1"/>
      <c r="Q69" s="1"/>
      <c r="R69" s="2"/>
      <c r="S69" s="1"/>
      <c r="T69" s="1"/>
      <c r="U69" s="51"/>
    </row>
    <row r="70" spans="1:21" ht="14.25" customHeight="1" x14ac:dyDescent="0.4">
      <c r="A70" s="1"/>
      <c r="B70" s="103"/>
      <c r="C70" s="1"/>
      <c r="D70" s="1"/>
      <c r="E70" s="1"/>
      <c r="F70" s="1"/>
      <c r="G70" s="1"/>
      <c r="H70" s="1"/>
      <c r="I70" s="1"/>
      <c r="J70" s="1"/>
      <c r="K70" s="1"/>
      <c r="L70" s="1"/>
      <c r="M70" s="1"/>
      <c r="N70" s="1"/>
      <c r="O70" s="1"/>
      <c r="P70" s="1"/>
      <c r="Q70" s="1"/>
      <c r="R70" s="2"/>
      <c r="S70" s="1"/>
      <c r="T70" s="1"/>
      <c r="U70" s="58"/>
    </row>
    <row r="71" spans="1:21" ht="14.25" customHeight="1" x14ac:dyDescent="0.4">
      <c r="A71" s="1"/>
      <c r="B71" s="103"/>
      <c r="C71" s="1"/>
      <c r="D71" s="1"/>
      <c r="E71" s="1"/>
      <c r="F71" s="1"/>
      <c r="G71" s="1"/>
      <c r="H71" s="1"/>
      <c r="I71" s="1"/>
      <c r="J71" s="1"/>
      <c r="K71" s="1"/>
      <c r="L71" s="1"/>
      <c r="M71" s="1"/>
      <c r="N71" s="1"/>
      <c r="O71" s="1"/>
      <c r="P71" s="1"/>
      <c r="Q71" s="1"/>
      <c r="R71" s="2"/>
      <c r="S71" s="1"/>
      <c r="T71" s="52"/>
      <c r="U71" s="51"/>
    </row>
    <row r="72" spans="1:21" ht="14.25" customHeight="1" x14ac:dyDescent="0.4">
      <c r="A72" s="1"/>
      <c r="B72" s="103"/>
      <c r="C72" s="1"/>
      <c r="D72" s="1"/>
      <c r="E72" s="1"/>
      <c r="F72" s="1"/>
      <c r="G72" s="1"/>
      <c r="H72" s="1"/>
      <c r="I72" s="1"/>
      <c r="J72" s="1"/>
      <c r="K72" s="1"/>
      <c r="L72" s="1"/>
      <c r="M72" s="1"/>
      <c r="N72" s="1"/>
      <c r="O72" s="1"/>
      <c r="P72" s="1"/>
      <c r="Q72" s="1"/>
      <c r="R72" s="2"/>
      <c r="S72" s="1"/>
      <c r="T72" s="51"/>
      <c r="U72" s="51"/>
    </row>
    <row r="73" spans="1:21" ht="14.25" customHeight="1" x14ac:dyDescent="0.4">
      <c r="A73" s="1"/>
      <c r="B73" s="103"/>
      <c r="C73" s="1"/>
      <c r="D73" s="1"/>
      <c r="E73" s="1"/>
      <c r="F73" s="1"/>
      <c r="G73" s="1"/>
      <c r="H73" s="1"/>
      <c r="I73" s="1"/>
      <c r="J73" s="1"/>
      <c r="K73" s="1"/>
      <c r="L73" s="1"/>
      <c r="M73" s="1"/>
      <c r="N73" s="1"/>
      <c r="O73" s="1"/>
      <c r="P73" s="1"/>
      <c r="Q73" s="1"/>
      <c r="R73" s="2"/>
      <c r="S73" s="1"/>
      <c r="T73" s="51"/>
      <c r="U73" s="51"/>
    </row>
    <row r="74" spans="1:21" ht="14.25" customHeight="1" x14ac:dyDescent="0.4">
      <c r="A74" s="1"/>
      <c r="B74" s="103"/>
      <c r="C74" s="1"/>
      <c r="D74" s="1"/>
      <c r="E74" s="1"/>
      <c r="F74" s="1"/>
      <c r="G74" s="1"/>
      <c r="H74" s="1"/>
      <c r="I74" s="1"/>
      <c r="J74" s="1"/>
      <c r="K74" s="1"/>
      <c r="L74" s="1"/>
      <c r="M74" s="1"/>
      <c r="N74" s="1"/>
      <c r="O74" s="1"/>
      <c r="P74" s="1"/>
      <c r="Q74" s="1"/>
      <c r="R74" s="2"/>
      <c r="S74" s="1"/>
      <c r="T74" s="51"/>
      <c r="U74" s="51"/>
    </row>
    <row r="75" spans="1:21" ht="14.25" customHeight="1" x14ac:dyDescent="0.4">
      <c r="A75" s="1"/>
      <c r="B75" s="103"/>
      <c r="C75" s="1"/>
      <c r="D75" s="1"/>
      <c r="E75" s="1"/>
      <c r="F75" s="1"/>
      <c r="G75" s="1"/>
      <c r="H75" s="1"/>
      <c r="I75" s="1"/>
      <c r="J75" s="1"/>
      <c r="K75" s="1"/>
      <c r="L75" s="1"/>
      <c r="M75" s="1"/>
      <c r="N75" s="1"/>
      <c r="O75" s="1"/>
      <c r="P75" s="1"/>
      <c r="Q75" s="1"/>
      <c r="R75" s="2"/>
      <c r="S75" s="59"/>
      <c r="T75" s="51"/>
      <c r="U75" s="51"/>
    </row>
    <row r="76" spans="1:21" ht="14.25" customHeight="1" x14ac:dyDescent="0.4">
      <c r="A76" s="1"/>
      <c r="B76" s="103"/>
      <c r="C76" s="1"/>
      <c r="D76" s="1"/>
      <c r="E76" s="1"/>
      <c r="F76" s="1"/>
      <c r="G76" s="1"/>
      <c r="H76" s="1"/>
      <c r="I76" s="1"/>
      <c r="J76" s="1"/>
      <c r="K76" s="1"/>
      <c r="L76" s="1"/>
      <c r="M76" s="1"/>
      <c r="N76" s="1"/>
      <c r="O76" s="1"/>
      <c r="P76" s="1"/>
      <c r="Q76" s="1"/>
      <c r="R76" s="2"/>
      <c r="S76" s="51"/>
      <c r="T76" s="51"/>
      <c r="U76" s="51"/>
    </row>
    <row r="77" spans="1:21" ht="15" customHeight="1" x14ac:dyDescent="0.4">
      <c r="A77" s="1"/>
      <c r="B77" s="102"/>
      <c r="C77" s="1"/>
      <c r="D77" s="1"/>
      <c r="E77" s="1"/>
      <c r="F77" s="1"/>
      <c r="G77" s="1"/>
      <c r="H77" s="1"/>
      <c r="I77" s="1"/>
      <c r="J77" s="1"/>
      <c r="K77" s="1"/>
      <c r="L77" s="1"/>
      <c r="M77" s="1"/>
      <c r="N77" s="1"/>
      <c r="O77" s="1"/>
      <c r="P77" s="1"/>
      <c r="Q77" s="1"/>
      <c r="R77" s="2"/>
      <c r="S77" s="56"/>
      <c r="T77" s="51"/>
      <c r="U77" s="51"/>
    </row>
    <row r="78" spans="1:21" ht="14.25" customHeight="1" x14ac:dyDescent="0.4">
      <c r="A78" s="1"/>
      <c r="B78" s="103"/>
      <c r="C78" s="1"/>
      <c r="D78" s="1"/>
      <c r="E78" s="1"/>
      <c r="F78" s="1"/>
      <c r="G78" s="1"/>
      <c r="H78" s="1"/>
      <c r="I78" s="1"/>
      <c r="J78" s="1"/>
      <c r="K78" s="1"/>
      <c r="L78" s="1"/>
      <c r="M78" s="1"/>
      <c r="N78" s="1"/>
      <c r="O78" s="1"/>
      <c r="P78" s="1"/>
      <c r="Q78" s="1"/>
      <c r="R78" s="2"/>
      <c r="S78" s="1"/>
      <c r="T78" s="1"/>
      <c r="U78" s="1"/>
    </row>
    <row r="79" spans="1:21" ht="14.25" customHeight="1" x14ac:dyDescent="0.4">
      <c r="A79" s="40"/>
      <c r="B79" s="103"/>
      <c r="C79" s="49"/>
      <c r="D79" s="49"/>
      <c r="E79" s="49"/>
      <c r="F79" s="49"/>
      <c r="G79" s="49"/>
      <c r="H79" s="49"/>
      <c r="I79" s="49"/>
      <c r="J79" s="49"/>
      <c r="K79" s="49"/>
      <c r="L79" s="49"/>
      <c r="M79" s="49"/>
      <c r="N79" s="1"/>
      <c r="O79" s="1"/>
      <c r="P79" s="1"/>
      <c r="Q79" s="1"/>
      <c r="R79" s="2"/>
      <c r="S79" s="1"/>
      <c r="T79" s="1"/>
      <c r="U79" s="1"/>
    </row>
    <row r="80" spans="1:21" ht="14.25" customHeight="1" x14ac:dyDescent="0.4">
      <c r="A80" s="40"/>
      <c r="B80" s="103"/>
      <c r="C80" s="1"/>
      <c r="D80" s="1"/>
      <c r="E80" s="1"/>
      <c r="F80" s="1"/>
      <c r="G80" s="1"/>
      <c r="H80" s="1"/>
      <c r="I80" s="1"/>
      <c r="J80" s="1"/>
      <c r="K80" s="1"/>
      <c r="L80" s="1"/>
      <c r="M80" s="1"/>
      <c r="N80" s="1"/>
      <c r="O80" s="1"/>
      <c r="P80" s="1"/>
      <c r="Q80" s="1"/>
      <c r="R80" s="2"/>
      <c r="S80" s="51"/>
      <c r="T80" s="1"/>
      <c r="U80" s="1"/>
    </row>
    <row r="81" spans="1:21" ht="14.25" customHeight="1" x14ac:dyDescent="0.4">
      <c r="A81" s="40"/>
      <c r="B81" s="103"/>
      <c r="C81" s="1"/>
      <c r="D81" s="1"/>
      <c r="E81" s="1"/>
      <c r="F81" s="1"/>
      <c r="G81" s="1"/>
      <c r="H81" s="1"/>
      <c r="I81" s="1"/>
      <c r="J81" s="1"/>
      <c r="K81" s="1"/>
      <c r="L81" s="1"/>
      <c r="M81" s="1"/>
      <c r="N81" s="1"/>
      <c r="O81" s="1"/>
      <c r="P81" s="1"/>
      <c r="Q81" s="1"/>
      <c r="R81" s="2"/>
      <c r="S81" s="51"/>
      <c r="T81" s="1"/>
      <c r="U81" s="1"/>
    </row>
    <row r="82" spans="1:21" ht="14.25" customHeight="1" x14ac:dyDescent="0.4">
      <c r="A82" s="40"/>
      <c r="B82" s="103"/>
      <c r="C82" s="1"/>
      <c r="D82" s="1"/>
      <c r="E82" s="1"/>
      <c r="F82" s="1"/>
      <c r="G82" s="1"/>
      <c r="H82" s="1"/>
      <c r="I82" s="1"/>
      <c r="J82" s="1"/>
      <c r="K82" s="1"/>
      <c r="L82" s="1"/>
      <c r="M82" s="1"/>
      <c r="N82" s="1"/>
      <c r="O82" s="1"/>
      <c r="P82" s="1"/>
      <c r="Q82" s="1"/>
      <c r="R82" s="2"/>
      <c r="S82" s="1"/>
      <c r="T82" s="1"/>
      <c r="U82" s="1"/>
    </row>
    <row r="83" spans="1:21" ht="14.25" customHeight="1" x14ac:dyDescent="0.4">
      <c r="A83" s="40"/>
      <c r="B83" s="103"/>
      <c r="C83" s="1"/>
      <c r="D83" s="1"/>
      <c r="E83" s="1"/>
      <c r="F83" s="1"/>
      <c r="G83" s="1"/>
      <c r="H83" s="1"/>
      <c r="I83" s="1"/>
      <c r="J83" s="1"/>
      <c r="K83" s="1"/>
      <c r="L83" s="1"/>
      <c r="M83" s="1"/>
      <c r="N83" s="1"/>
      <c r="O83" s="1"/>
      <c r="P83" s="1"/>
      <c r="Q83" s="1"/>
      <c r="R83" s="2"/>
      <c r="S83" s="1"/>
      <c r="T83" s="1"/>
      <c r="U83" s="1"/>
    </row>
    <row r="84" spans="1:21" ht="14.25" customHeight="1" x14ac:dyDescent="0.4">
      <c r="A84" s="40"/>
      <c r="B84" s="103"/>
      <c r="C84" s="1"/>
      <c r="D84" s="1"/>
      <c r="E84" s="1"/>
      <c r="F84" s="1"/>
      <c r="G84" s="1"/>
      <c r="H84" s="1"/>
      <c r="I84" s="1"/>
      <c r="J84" s="1"/>
      <c r="K84" s="1"/>
      <c r="L84" s="1"/>
      <c r="M84" s="1"/>
      <c r="N84" s="1"/>
      <c r="O84" s="1"/>
      <c r="P84" s="1"/>
      <c r="Q84" s="1"/>
      <c r="R84" s="2"/>
      <c r="S84" s="1"/>
      <c r="T84" s="1"/>
      <c r="U84" s="1"/>
    </row>
    <row r="85" spans="1:21" ht="14.25" customHeight="1" x14ac:dyDescent="0.4">
      <c r="A85" s="40"/>
      <c r="B85" s="103"/>
      <c r="C85" s="1"/>
      <c r="D85" s="1"/>
      <c r="E85" s="1"/>
      <c r="F85" s="1"/>
      <c r="G85" s="1"/>
      <c r="H85" s="1"/>
      <c r="I85" s="1"/>
      <c r="J85" s="1"/>
      <c r="K85" s="1"/>
      <c r="L85" s="1"/>
      <c r="M85" s="1"/>
      <c r="N85" s="1"/>
      <c r="O85" s="1"/>
      <c r="P85" s="1"/>
      <c r="Q85" s="1"/>
      <c r="R85" s="2"/>
      <c r="S85" s="1"/>
      <c r="T85" s="1"/>
      <c r="U85" s="1"/>
    </row>
    <row r="86" spans="1:21" ht="15" customHeight="1" x14ac:dyDescent="0.4">
      <c r="A86" s="40"/>
      <c r="B86" s="103"/>
      <c r="C86" s="1"/>
      <c r="D86" s="1"/>
      <c r="E86" s="1"/>
      <c r="F86" s="1"/>
      <c r="G86" s="1"/>
      <c r="H86" s="1"/>
      <c r="I86" s="1"/>
      <c r="J86" s="1"/>
      <c r="K86" s="1"/>
      <c r="L86" s="1"/>
      <c r="M86" s="1"/>
      <c r="N86" s="1"/>
      <c r="O86" s="1"/>
      <c r="P86" s="1"/>
      <c r="Q86" s="1"/>
      <c r="R86" s="2"/>
      <c r="S86" s="1"/>
      <c r="T86" s="1"/>
      <c r="U86" s="1"/>
    </row>
    <row r="87" spans="1:21" ht="14.25" customHeight="1" x14ac:dyDescent="0.4">
      <c r="A87" s="40"/>
      <c r="B87" s="103"/>
      <c r="C87" s="1"/>
      <c r="D87" s="1"/>
      <c r="E87" s="1"/>
      <c r="F87" s="1"/>
      <c r="G87" s="1"/>
      <c r="H87" s="1"/>
      <c r="I87" s="1"/>
      <c r="J87" s="1"/>
      <c r="K87" s="1"/>
      <c r="L87" s="1"/>
      <c r="M87" s="1"/>
      <c r="N87" s="1"/>
      <c r="O87" s="1"/>
      <c r="P87" s="1"/>
      <c r="Q87" s="1"/>
      <c r="R87" s="2"/>
      <c r="S87" s="1"/>
      <c r="T87" s="1"/>
      <c r="U87" s="1"/>
    </row>
    <row r="88" spans="1:21" ht="14.25" customHeight="1" x14ac:dyDescent="0.4">
      <c r="A88" s="40"/>
      <c r="B88" s="103"/>
      <c r="C88" s="1"/>
      <c r="D88" s="1"/>
      <c r="E88" s="1"/>
      <c r="F88" s="1"/>
      <c r="G88" s="1"/>
      <c r="H88" s="1"/>
      <c r="I88" s="1"/>
      <c r="J88" s="1"/>
      <c r="K88" s="1"/>
      <c r="L88" s="1"/>
      <c r="M88" s="1"/>
      <c r="N88" s="1"/>
      <c r="O88" s="1"/>
      <c r="P88" s="1"/>
      <c r="Q88" s="1"/>
      <c r="R88" s="2"/>
      <c r="S88" s="1"/>
      <c r="T88" s="1"/>
      <c r="U88" s="1"/>
    </row>
    <row r="89" spans="1:21" ht="14.25" customHeight="1" x14ac:dyDescent="0.4">
      <c r="A89" s="40"/>
      <c r="B89" s="103"/>
      <c r="C89" s="1"/>
      <c r="D89" s="1"/>
      <c r="E89" s="1"/>
      <c r="F89" s="1"/>
      <c r="G89" s="1"/>
      <c r="H89" s="1"/>
      <c r="I89" s="1"/>
      <c r="J89" s="1"/>
      <c r="K89" s="1"/>
      <c r="L89" s="1"/>
      <c r="M89" s="1"/>
      <c r="N89" s="1"/>
      <c r="O89" s="1"/>
      <c r="P89" s="1"/>
      <c r="Q89" s="1"/>
      <c r="R89" s="40"/>
      <c r="S89" s="40"/>
      <c r="T89" s="40"/>
      <c r="U89" s="40"/>
    </row>
    <row r="90" spans="1:21" ht="14.25" customHeight="1" x14ac:dyDescent="0.4">
      <c r="A90" s="40"/>
      <c r="B90" s="103"/>
      <c r="C90" s="1"/>
      <c r="D90" s="1"/>
      <c r="E90" s="1"/>
      <c r="F90" s="1"/>
      <c r="G90" s="1"/>
      <c r="H90" s="1"/>
      <c r="I90" s="1"/>
      <c r="J90" s="1"/>
      <c r="K90" s="1"/>
      <c r="L90" s="1"/>
      <c r="M90" s="1"/>
      <c r="N90" s="1"/>
      <c r="O90" s="1"/>
      <c r="P90" s="1"/>
      <c r="Q90" s="1"/>
      <c r="R90" s="40"/>
      <c r="S90" s="40"/>
      <c r="T90" s="40"/>
      <c r="U90" s="40"/>
    </row>
    <row r="91" spans="1:21" ht="14.25" customHeight="1" x14ac:dyDescent="0.4">
      <c r="A91" s="40"/>
      <c r="B91" s="103"/>
      <c r="C91" s="1"/>
      <c r="D91" s="1"/>
      <c r="E91" s="1"/>
      <c r="F91" s="1"/>
      <c r="G91" s="1"/>
      <c r="H91" s="1"/>
      <c r="I91" s="1"/>
      <c r="J91" s="1"/>
      <c r="K91" s="1"/>
      <c r="L91" s="1"/>
      <c r="M91" s="1"/>
      <c r="N91" s="1"/>
      <c r="O91" s="1"/>
      <c r="P91" s="1"/>
      <c r="Q91" s="1"/>
      <c r="R91" s="40"/>
      <c r="S91" s="40"/>
      <c r="T91" s="40"/>
      <c r="U91" s="40"/>
    </row>
    <row r="92" spans="1:21" ht="14.25" customHeight="1" x14ac:dyDescent="0.4">
      <c r="A92" s="40"/>
      <c r="B92" s="103"/>
      <c r="C92" s="1"/>
      <c r="D92" s="1"/>
      <c r="E92" s="1"/>
      <c r="F92" s="1"/>
      <c r="G92" s="1"/>
      <c r="H92" s="1"/>
      <c r="I92" s="1"/>
      <c r="J92" s="1"/>
      <c r="K92" s="1"/>
      <c r="L92" s="1"/>
      <c r="M92" s="1"/>
      <c r="N92" s="1"/>
      <c r="O92" s="1"/>
      <c r="P92" s="1"/>
      <c r="Q92" s="1"/>
      <c r="R92" s="40"/>
      <c r="S92" s="40"/>
      <c r="T92" s="40"/>
      <c r="U92" s="40"/>
    </row>
    <row r="93" spans="1:21" ht="14.25" customHeight="1" x14ac:dyDescent="0.4">
      <c r="A93" s="40"/>
      <c r="B93" s="103"/>
      <c r="C93" s="49"/>
      <c r="D93" s="49"/>
      <c r="E93" s="49"/>
      <c r="F93" s="49"/>
      <c r="G93" s="49"/>
      <c r="H93" s="49"/>
      <c r="I93" s="49"/>
      <c r="J93" s="49"/>
      <c r="K93" s="49"/>
      <c r="L93" s="49"/>
      <c r="M93" s="49"/>
      <c r="N93" s="1"/>
      <c r="O93" s="1"/>
      <c r="P93" s="1"/>
      <c r="Q93" s="1"/>
      <c r="R93" s="40"/>
      <c r="S93" s="40"/>
      <c r="T93" s="40"/>
      <c r="U93" s="40"/>
    </row>
    <row r="94" spans="1:21" ht="14.25" customHeight="1" x14ac:dyDescent="0.4">
      <c r="A94" s="40"/>
      <c r="B94" s="103"/>
      <c r="C94" s="1"/>
      <c r="D94" s="1"/>
      <c r="E94" s="1"/>
      <c r="F94" s="1"/>
      <c r="G94" s="1"/>
      <c r="H94" s="1"/>
      <c r="I94" s="1"/>
      <c r="J94" s="1"/>
      <c r="K94" s="1"/>
      <c r="L94" s="1"/>
      <c r="M94" s="1"/>
      <c r="N94" s="1"/>
      <c r="O94" s="1"/>
      <c r="P94" s="1"/>
      <c r="Q94" s="1"/>
      <c r="R94" s="40"/>
      <c r="S94" s="40"/>
      <c r="T94" s="40"/>
      <c r="U94" s="40"/>
    </row>
    <row r="95" spans="1:21" ht="14.25" customHeight="1" x14ac:dyDescent="0.4">
      <c r="A95" s="40"/>
      <c r="B95" s="1"/>
      <c r="C95" s="1"/>
      <c r="D95" s="1"/>
      <c r="E95" s="1"/>
      <c r="F95" s="1"/>
      <c r="G95" s="1"/>
      <c r="H95" s="1"/>
      <c r="I95" s="1"/>
      <c r="J95" s="1"/>
      <c r="K95" s="1"/>
      <c r="L95" s="1"/>
      <c r="M95" s="1"/>
      <c r="N95" s="1"/>
      <c r="O95" s="1"/>
      <c r="P95" s="1"/>
      <c r="Q95" s="1"/>
      <c r="R95" s="40"/>
      <c r="S95" s="40"/>
      <c r="T95" s="40"/>
      <c r="U95" s="40"/>
    </row>
    <row r="96" spans="1:21" ht="14.25" customHeight="1" x14ac:dyDescent="0.4">
      <c r="A96" s="40"/>
      <c r="B96" s="1"/>
      <c r="C96" s="1"/>
      <c r="D96" s="1"/>
      <c r="E96" s="1"/>
      <c r="F96" s="1"/>
      <c r="G96" s="1"/>
      <c r="H96" s="1"/>
      <c r="I96" s="1"/>
      <c r="J96" s="1"/>
      <c r="K96" s="1"/>
      <c r="L96" s="1"/>
      <c r="M96" s="1"/>
      <c r="N96" s="1"/>
      <c r="O96" s="1"/>
      <c r="P96" s="1"/>
      <c r="Q96" s="1"/>
      <c r="R96" s="40"/>
      <c r="S96" s="40"/>
      <c r="T96" s="40"/>
      <c r="U96" s="40"/>
    </row>
    <row r="97" spans="1:21" ht="14.25" customHeight="1" x14ac:dyDescent="0.4">
      <c r="A97" s="40"/>
      <c r="B97" s="1"/>
      <c r="C97" s="1"/>
      <c r="D97" s="1"/>
      <c r="E97" s="1"/>
      <c r="F97" s="1"/>
      <c r="G97" s="1"/>
      <c r="H97" s="1"/>
      <c r="I97" s="1"/>
      <c r="J97" s="1"/>
      <c r="K97" s="1"/>
      <c r="L97" s="1"/>
      <c r="M97" s="1"/>
      <c r="N97" s="1"/>
      <c r="O97" s="1"/>
      <c r="P97" s="1"/>
      <c r="Q97" s="1"/>
      <c r="R97" s="40"/>
      <c r="S97" s="40"/>
      <c r="T97" s="40"/>
      <c r="U97" s="40"/>
    </row>
    <row r="98" spans="1:21" ht="14.25" customHeight="1" x14ac:dyDescent="0.4">
      <c r="A98" s="40"/>
      <c r="B98" s="1"/>
      <c r="C98" s="1"/>
      <c r="D98" s="1"/>
      <c r="E98" s="1"/>
      <c r="F98" s="1"/>
      <c r="G98" s="1"/>
      <c r="H98" s="1"/>
      <c r="I98" s="1"/>
      <c r="J98" s="1"/>
      <c r="K98" s="1"/>
      <c r="L98" s="1"/>
      <c r="M98" s="1"/>
      <c r="N98" s="1"/>
      <c r="O98" s="1"/>
      <c r="P98" s="1"/>
      <c r="Q98" s="1"/>
      <c r="R98" s="40"/>
      <c r="S98" s="40"/>
      <c r="T98" s="40"/>
      <c r="U98" s="40"/>
    </row>
    <row r="99" spans="1:21" ht="14.25" customHeight="1" x14ac:dyDescent="0.4">
      <c r="A99" s="40"/>
      <c r="B99" s="1"/>
      <c r="C99" s="40"/>
      <c r="D99" s="40"/>
      <c r="E99" s="1"/>
      <c r="F99" s="1"/>
      <c r="G99" s="1"/>
      <c r="H99" s="1"/>
      <c r="I99" s="1"/>
      <c r="J99" s="1"/>
      <c r="K99" s="1"/>
      <c r="L99" s="1"/>
      <c r="M99" s="1"/>
      <c r="N99" s="1"/>
      <c r="O99" s="1"/>
      <c r="P99" s="1"/>
      <c r="Q99" s="1"/>
      <c r="R99" s="40"/>
      <c r="S99" s="40"/>
      <c r="T99" s="40"/>
      <c r="U99" s="40"/>
    </row>
    <row r="100" spans="1:21" ht="14.25" customHeight="1" x14ac:dyDescent="0.4">
      <c r="A100" s="40"/>
      <c r="B100" s="1"/>
      <c r="C100" s="40"/>
      <c r="D100" s="40"/>
      <c r="E100" s="1"/>
      <c r="F100" s="1"/>
      <c r="G100" s="1"/>
      <c r="H100" s="1"/>
      <c r="I100" s="1"/>
      <c r="J100" s="1"/>
      <c r="K100" s="1"/>
      <c r="L100" s="1"/>
      <c r="M100" s="1"/>
      <c r="N100" s="1"/>
      <c r="O100" s="1"/>
      <c r="P100" s="1"/>
      <c r="Q100" s="1"/>
      <c r="R100" s="40"/>
      <c r="S100" s="40"/>
      <c r="T100" s="40"/>
      <c r="U100" s="40"/>
    </row>
    <row r="101" spans="1:21" ht="14.25" customHeight="1" x14ac:dyDescent="0.4">
      <c r="A101" s="40"/>
      <c r="B101" s="1"/>
      <c r="C101" s="40"/>
      <c r="D101" s="40"/>
      <c r="E101" s="1"/>
      <c r="F101" s="1"/>
      <c r="G101" s="1"/>
      <c r="H101" s="1"/>
      <c r="I101" s="1"/>
      <c r="J101" s="1"/>
      <c r="K101" s="1"/>
      <c r="L101" s="1"/>
      <c r="M101" s="1"/>
      <c r="N101" s="1"/>
      <c r="O101" s="1"/>
      <c r="P101" s="1"/>
      <c r="Q101" s="1"/>
      <c r="R101" s="40"/>
      <c r="S101" s="40"/>
      <c r="T101" s="40"/>
      <c r="U101" s="40"/>
    </row>
    <row r="102" spans="1:21" ht="14.25" customHeight="1" x14ac:dyDescent="0.4">
      <c r="A102" s="1"/>
      <c r="B102" s="1"/>
      <c r="C102" s="1"/>
      <c r="D102" s="1"/>
      <c r="E102" s="1"/>
      <c r="F102" s="1"/>
      <c r="G102" s="1"/>
      <c r="H102" s="1"/>
      <c r="I102" s="1"/>
      <c r="J102" s="1"/>
      <c r="K102" s="1"/>
      <c r="L102" s="1"/>
      <c r="M102" s="1"/>
      <c r="N102" s="1"/>
      <c r="O102" s="1"/>
      <c r="P102" s="1"/>
      <c r="Q102" s="1"/>
      <c r="R102" s="40"/>
      <c r="S102" s="40"/>
      <c r="T102" s="40"/>
      <c r="U102" s="40"/>
    </row>
    <row r="103" spans="1:21" ht="14.25" customHeight="1" x14ac:dyDescent="0.4">
      <c r="A103" s="1"/>
      <c r="B103" s="1"/>
      <c r="C103" s="1"/>
      <c r="D103" s="1"/>
      <c r="E103" s="1"/>
      <c r="F103" s="1"/>
      <c r="G103" s="1"/>
      <c r="H103" s="1"/>
      <c r="I103" s="1"/>
      <c r="J103" s="1"/>
      <c r="K103" s="1"/>
      <c r="L103" s="1"/>
      <c r="M103" s="1"/>
      <c r="N103" s="1"/>
      <c r="O103" s="1"/>
      <c r="P103" s="1"/>
      <c r="Q103" s="1"/>
      <c r="R103" s="40"/>
      <c r="S103" s="40"/>
      <c r="T103" s="40"/>
      <c r="U103" s="40"/>
    </row>
    <row r="104" spans="1:21" ht="14.25" customHeight="1" x14ac:dyDescent="0.4">
      <c r="A104" s="1"/>
      <c r="B104" s="1"/>
      <c r="C104" s="1"/>
      <c r="D104" s="1"/>
      <c r="E104" s="1"/>
      <c r="F104" s="1"/>
      <c r="G104" s="1"/>
      <c r="H104" s="1"/>
      <c r="I104" s="1"/>
      <c r="J104" s="1"/>
      <c r="K104" s="1"/>
      <c r="L104" s="1"/>
      <c r="M104" s="1"/>
      <c r="N104" s="1"/>
      <c r="O104" s="1"/>
      <c r="P104" s="1"/>
      <c r="Q104" s="1"/>
      <c r="R104" s="40"/>
      <c r="S104" s="40"/>
      <c r="T104" s="40"/>
      <c r="U104" s="40"/>
    </row>
    <row r="105" spans="1:21" ht="14.25" customHeight="1" x14ac:dyDescent="0.4">
      <c r="A105" s="1"/>
      <c r="B105" s="1"/>
      <c r="C105" s="49"/>
      <c r="D105" s="49"/>
      <c r="E105" s="49"/>
      <c r="F105" s="49"/>
      <c r="G105" s="49"/>
      <c r="H105" s="49"/>
      <c r="I105" s="49"/>
      <c r="J105" s="49"/>
      <c r="K105" s="49"/>
      <c r="L105" s="49"/>
      <c r="M105" s="49"/>
      <c r="N105" s="1"/>
      <c r="O105" s="1"/>
      <c r="P105" s="1"/>
      <c r="Q105" s="1"/>
      <c r="R105" s="40"/>
      <c r="S105" s="40"/>
      <c r="T105" s="40"/>
      <c r="U105" s="40"/>
    </row>
    <row r="106" spans="1:21" ht="14.25" customHeight="1" x14ac:dyDescent="0.4">
      <c r="A106" s="1"/>
      <c r="B106" s="1"/>
      <c r="C106" s="1"/>
      <c r="D106" s="1"/>
      <c r="E106" s="1"/>
      <c r="F106" s="1"/>
      <c r="G106" s="1"/>
      <c r="H106" s="1"/>
      <c r="I106" s="1"/>
      <c r="J106" s="1"/>
      <c r="K106" s="1"/>
      <c r="L106" s="1"/>
      <c r="M106" s="1"/>
      <c r="N106" s="1"/>
      <c r="O106" s="1"/>
      <c r="P106" s="1"/>
      <c r="Q106" s="1"/>
      <c r="R106" s="40"/>
      <c r="S106" s="40"/>
      <c r="T106" s="40"/>
      <c r="U106" s="40"/>
    </row>
    <row r="107" spans="1:21" ht="14.25" customHeight="1" x14ac:dyDescent="0.4">
      <c r="A107" s="1"/>
      <c r="B107" s="1"/>
      <c r="C107" s="1"/>
      <c r="D107" s="1"/>
      <c r="E107" s="1"/>
      <c r="F107" s="1"/>
      <c r="G107" s="1"/>
      <c r="H107" s="1"/>
      <c r="I107" s="1"/>
      <c r="J107" s="1"/>
      <c r="K107" s="1"/>
      <c r="L107" s="1"/>
      <c r="M107" s="1"/>
      <c r="N107" s="1"/>
      <c r="O107" s="1"/>
      <c r="P107" s="1"/>
      <c r="Q107" s="1"/>
      <c r="R107" s="40"/>
      <c r="S107" s="40"/>
      <c r="T107" s="40"/>
      <c r="U107" s="40"/>
    </row>
    <row r="108" spans="1:21" ht="14.25" customHeight="1" x14ac:dyDescent="0.4">
      <c r="A108" s="1"/>
      <c r="B108" s="1"/>
      <c r="C108" s="1"/>
      <c r="D108" s="1"/>
      <c r="E108" s="1"/>
      <c r="F108" s="1"/>
      <c r="G108" s="1"/>
      <c r="H108" s="1"/>
      <c r="I108" s="1"/>
      <c r="J108" s="1"/>
      <c r="K108" s="1"/>
      <c r="L108" s="1"/>
      <c r="M108" s="1"/>
      <c r="N108" s="1"/>
      <c r="O108" s="1"/>
      <c r="P108" s="1"/>
      <c r="Q108" s="1"/>
      <c r="R108" s="40"/>
      <c r="S108" s="40"/>
      <c r="T108" s="40"/>
      <c r="U108" s="40"/>
    </row>
    <row r="109" spans="1:21" ht="14.25" customHeight="1" x14ac:dyDescent="0.4">
      <c r="A109" s="1"/>
      <c r="B109" s="1"/>
      <c r="C109" s="1"/>
      <c r="D109" s="1"/>
      <c r="E109" s="1"/>
      <c r="F109" s="1"/>
      <c r="G109" s="1"/>
      <c r="H109" s="1"/>
      <c r="I109" s="1"/>
      <c r="J109" s="1"/>
      <c r="K109" s="1"/>
      <c r="L109" s="1"/>
      <c r="M109" s="1"/>
      <c r="N109" s="1"/>
      <c r="O109" s="1"/>
      <c r="P109" s="1"/>
      <c r="Q109" s="1"/>
      <c r="R109" s="2"/>
      <c r="S109" s="40"/>
      <c r="T109" s="40"/>
      <c r="U109" s="40"/>
    </row>
    <row r="110" spans="1:21" ht="14.25" customHeight="1" x14ac:dyDescent="0.4">
      <c r="A110" s="1"/>
      <c r="B110" s="1"/>
      <c r="C110" s="1"/>
      <c r="D110" s="1"/>
      <c r="E110" s="1"/>
      <c r="F110" s="1"/>
      <c r="G110" s="1"/>
      <c r="H110" s="1"/>
      <c r="I110" s="1"/>
      <c r="J110" s="1"/>
      <c r="K110" s="1"/>
      <c r="L110" s="1"/>
      <c r="M110" s="1"/>
      <c r="N110" s="1"/>
      <c r="O110" s="1"/>
      <c r="P110" s="1"/>
      <c r="Q110" s="1"/>
      <c r="R110" s="2"/>
      <c r="S110" s="40"/>
      <c r="T110" s="40"/>
      <c r="U110" s="40"/>
    </row>
    <row r="111" spans="1:21" ht="14.25" customHeight="1" x14ac:dyDescent="0.4">
      <c r="A111" s="1"/>
      <c r="B111" s="1"/>
      <c r="C111" s="1"/>
      <c r="D111" s="1"/>
      <c r="E111" s="1"/>
      <c r="F111" s="1"/>
      <c r="G111" s="1"/>
      <c r="H111" s="1"/>
      <c r="I111" s="1"/>
      <c r="J111" s="1"/>
      <c r="K111" s="1"/>
      <c r="L111" s="1"/>
      <c r="M111" s="1"/>
      <c r="N111" s="1"/>
      <c r="O111" s="1"/>
      <c r="P111" s="1"/>
      <c r="Q111" s="1"/>
      <c r="R111" s="2"/>
      <c r="S111" s="40"/>
      <c r="T111" s="40"/>
      <c r="U111" s="40"/>
    </row>
    <row r="112" spans="1:21" ht="14.25" customHeight="1" x14ac:dyDescent="0.4">
      <c r="A112" s="1"/>
      <c r="B112" s="1"/>
      <c r="C112" s="1"/>
      <c r="D112" s="1"/>
      <c r="E112" s="1"/>
      <c r="F112" s="1"/>
      <c r="G112" s="1"/>
      <c r="H112" s="1"/>
      <c r="I112" s="1"/>
      <c r="J112" s="1"/>
      <c r="K112" s="1"/>
      <c r="L112" s="1"/>
      <c r="M112" s="1"/>
      <c r="N112" s="1"/>
      <c r="O112" s="1"/>
      <c r="P112" s="1"/>
      <c r="Q112" s="1"/>
      <c r="R112" s="2"/>
      <c r="S112" s="1"/>
      <c r="T112" s="1"/>
      <c r="U112" s="1"/>
    </row>
    <row r="113" spans="1:21" ht="14.25" customHeight="1" x14ac:dyDescent="0.4">
      <c r="A113" s="1"/>
      <c r="B113" s="1"/>
      <c r="C113" s="1"/>
      <c r="D113" s="1"/>
      <c r="E113" s="1"/>
      <c r="F113" s="1"/>
      <c r="G113" s="1"/>
      <c r="H113" s="1"/>
      <c r="I113" s="1"/>
      <c r="J113" s="1"/>
      <c r="K113" s="1"/>
      <c r="L113" s="1"/>
      <c r="M113" s="1"/>
      <c r="N113" s="1"/>
      <c r="O113" s="1"/>
      <c r="P113" s="1"/>
      <c r="Q113" s="1"/>
      <c r="R113" s="2"/>
      <c r="S113" s="1"/>
      <c r="T113" s="1"/>
      <c r="U113" s="1"/>
    </row>
    <row r="114" spans="1:21" ht="14.25" customHeight="1" x14ac:dyDescent="0.4">
      <c r="A114" s="1"/>
      <c r="B114" s="1"/>
      <c r="C114" s="1"/>
      <c r="D114" s="1"/>
      <c r="E114" s="1"/>
      <c r="F114" s="1"/>
      <c r="G114" s="1"/>
      <c r="H114" s="1"/>
      <c r="I114" s="1"/>
      <c r="J114" s="1"/>
      <c r="K114" s="1"/>
      <c r="L114" s="1"/>
      <c r="M114" s="1"/>
      <c r="N114" s="1"/>
      <c r="O114" s="1"/>
      <c r="P114" s="1"/>
      <c r="Q114" s="1"/>
      <c r="R114" s="2"/>
      <c r="S114" s="1"/>
      <c r="T114" s="1"/>
      <c r="U114" s="1"/>
    </row>
    <row r="115" spans="1:21" ht="14.25" customHeight="1" x14ac:dyDescent="0.4">
      <c r="A115" s="1"/>
      <c r="B115" s="1"/>
      <c r="C115" s="1"/>
      <c r="D115" s="1"/>
      <c r="E115" s="1"/>
      <c r="F115" s="1"/>
      <c r="G115" s="1"/>
      <c r="H115" s="1"/>
      <c r="I115" s="1"/>
      <c r="J115" s="1"/>
      <c r="K115" s="1"/>
      <c r="L115" s="1"/>
      <c r="M115" s="1"/>
      <c r="N115" s="1"/>
      <c r="O115" s="1"/>
      <c r="P115" s="1"/>
      <c r="Q115" s="1"/>
      <c r="R115" s="2"/>
      <c r="S115" s="1"/>
      <c r="T115" s="1"/>
      <c r="U115" s="1"/>
    </row>
    <row r="116" spans="1:21" ht="14.25" customHeight="1" x14ac:dyDescent="0.4">
      <c r="A116" s="1"/>
      <c r="B116" s="1"/>
      <c r="C116" s="1"/>
      <c r="D116" s="1"/>
      <c r="E116" s="1"/>
      <c r="F116" s="1"/>
      <c r="G116" s="1"/>
      <c r="H116" s="1"/>
      <c r="I116" s="1"/>
      <c r="J116" s="1"/>
      <c r="K116" s="1"/>
      <c r="L116" s="1"/>
      <c r="M116" s="1"/>
      <c r="N116" s="1"/>
      <c r="O116" s="1"/>
      <c r="P116" s="1"/>
      <c r="Q116" s="1"/>
      <c r="R116" s="2"/>
      <c r="S116" s="1"/>
      <c r="T116" s="1"/>
      <c r="U116" s="1"/>
    </row>
    <row r="117" spans="1:21" ht="14.25" customHeight="1" x14ac:dyDescent="0.4">
      <c r="A117" s="1"/>
      <c r="B117" s="1"/>
      <c r="C117" s="1"/>
      <c r="D117" s="1"/>
      <c r="E117" s="1"/>
      <c r="F117" s="1"/>
      <c r="G117" s="1"/>
      <c r="H117" s="1"/>
      <c r="I117" s="1"/>
      <c r="J117" s="1"/>
      <c r="K117" s="1"/>
      <c r="L117" s="1"/>
      <c r="M117" s="1"/>
      <c r="N117" s="1"/>
      <c r="O117" s="1"/>
      <c r="P117" s="1"/>
      <c r="Q117" s="1"/>
      <c r="R117" s="2"/>
      <c r="S117" s="1"/>
      <c r="T117" s="1"/>
      <c r="U117" s="1"/>
    </row>
    <row r="118" spans="1:21" ht="14.25" customHeight="1" x14ac:dyDescent="0.4">
      <c r="A118" s="1"/>
      <c r="B118" s="1"/>
      <c r="C118" s="49"/>
      <c r="D118" s="49"/>
      <c r="E118" s="49"/>
      <c r="F118" s="49"/>
      <c r="G118" s="49"/>
      <c r="H118" s="49"/>
      <c r="I118" s="49"/>
      <c r="J118" s="49"/>
      <c r="K118" s="49"/>
      <c r="L118" s="49"/>
      <c r="M118" s="49"/>
      <c r="N118" s="1"/>
      <c r="O118" s="1"/>
      <c r="P118" s="1"/>
      <c r="Q118" s="1"/>
      <c r="R118" s="2"/>
      <c r="S118" s="1"/>
      <c r="T118" s="1"/>
      <c r="U118" s="1"/>
    </row>
    <row r="119" spans="1:21" ht="14.25" customHeight="1" x14ac:dyDescent="0.4">
      <c r="A119" s="1"/>
      <c r="B119" s="1"/>
      <c r="C119" s="1"/>
      <c r="D119" s="1"/>
      <c r="E119" s="1"/>
      <c r="F119" s="1"/>
      <c r="G119" s="1"/>
      <c r="H119" s="1"/>
      <c r="I119" s="1"/>
      <c r="J119" s="1"/>
      <c r="K119" s="1"/>
      <c r="L119" s="1"/>
      <c r="M119" s="1"/>
      <c r="N119" s="1"/>
      <c r="O119" s="1"/>
      <c r="P119" s="1"/>
      <c r="Q119" s="1"/>
      <c r="R119" s="2"/>
      <c r="S119" s="1"/>
      <c r="T119" s="1"/>
      <c r="U119" s="1"/>
    </row>
    <row r="120" spans="1:21" ht="14.25" customHeight="1" x14ac:dyDescent="0.4">
      <c r="A120" s="1"/>
      <c r="B120" s="1"/>
      <c r="C120" s="1"/>
      <c r="D120" s="1"/>
      <c r="E120" s="1"/>
      <c r="F120" s="1"/>
      <c r="G120" s="1"/>
      <c r="H120" s="1"/>
      <c r="I120" s="1"/>
      <c r="J120" s="1"/>
      <c r="K120" s="1"/>
      <c r="L120" s="1"/>
      <c r="M120" s="1"/>
      <c r="N120" s="1"/>
      <c r="O120" s="1"/>
      <c r="P120" s="1"/>
      <c r="Q120" s="1"/>
      <c r="R120" s="2"/>
      <c r="S120" s="1"/>
      <c r="T120" s="1"/>
      <c r="U120" s="1"/>
    </row>
    <row r="121" spans="1:21" ht="14.25" customHeight="1" x14ac:dyDescent="0.4">
      <c r="A121" s="1"/>
      <c r="B121" s="1"/>
      <c r="C121" s="1"/>
      <c r="D121" s="1"/>
      <c r="E121" s="1"/>
      <c r="F121" s="1"/>
      <c r="G121" s="1"/>
      <c r="H121" s="1"/>
      <c r="I121" s="1"/>
      <c r="J121" s="1"/>
      <c r="K121" s="1"/>
      <c r="L121" s="1"/>
      <c r="M121" s="1"/>
      <c r="N121" s="1"/>
      <c r="O121" s="1"/>
      <c r="P121" s="1"/>
      <c r="Q121" s="1"/>
      <c r="R121" s="2"/>
      <c r="S121" s="1"/>
      <c r="T121" s="1"/>
      <c r="U121" s="1"/>
    </row>
    <row r="122" spans="1:21" ht="14.25" customHeight="1" x14ac:dyDescent="0.4">
      <c r="A122" s="1"/>
      <c r="B122" s="1"/>
      <c r="C122" s="1"/>
      <c r="D122" s="1"/>
      <c r="E122" s="1"/>
      <c r="F122" s="1"/>
      <c r="G122" s="1"/>
      <c r="H122" s="1"/>
      <c r="I122" s="1"/>
      <c r="J122" s="1"/>
      <c r="K122" s="1"/>
      <c r="L122" s="1"/>
      <c r="M122" s="1"/>
      <c r="N122" s="1"/>
      <c r="O122" s="1"/>
      <c r="P122" s="1"/>
      <c r="Q122" s="1"/>
      <c r="R122" s="2"/>
      <c r="S122" s="1"/>
      <c r="T122" s="1"/>
      <c r="U122" s="1"/>
    </row>
    <row r="123" spans="1:21" ht="14.25" customHeight="1" x14ac:dyDescent="0.4">
      <c r="A123" s="1"/>
      <c r="B123" s="1"/>
      <c r="C123" s="1"/>
      <c r="D123" s="1"/>
      <c r="E123" s="1"/>
      <c r="F123" s="1"/>
      <c r="G123" s="1"/>
      <c r="H123" s="1"/>
      <c r="I123" s="1"/>
      <c r="J123" s="1"/>
      <c r="K123" s="1"/>
      <c r="L123" s="1"/>
      <c r="M123" s="1"/>
      <c r="N123" s="1"/>
      <c r="O123" s="1"/>
      <c r="P123" s="1"/>
      <c r="Q123" s="1"/>
      <c r="R123" s="2"/>
      <c r="S123" s="1"/>
      <c r="T123" s="1"/>
      <c r="U123" s="1"/>
    </row>
    <row r="124" spans="1:21" ht="14.25" customHeight="1" x14ac:dyDescent="0.4">
      <c r="A124" s="1"/>
      <c r="B124" s="1"/>
      <c r="C124" s="1"/>
      <c r="D124" s="1"/>
      <c r="E124" s="1"/>
      <c r="F124" s="1"/>
      <c r="G124" s="1"/>
      <c r="H124" s="1"/>
      <c r="I124" s="1"/>
      <c r="J124" s="1"/>
      <c r="K124" s="1"/>
      <c r="L124" s="1"/>
      <c r="M124" s="1"/>
      <c r="N124" s="1"/>
      <c r="O124" s="1"/>
      <c r="P124" s="1"/>
      <c r="Q124" s="1"/>
      <c r="R124" s="2"/>
      <c r="S124" s="1"/>
      <c r="T124" s="1"/>
      <c r="U124" s="1"/>
    </row>
    <row r="125" spans="1:21" ht="14.25" customHeight="1" x14ac:dyDescent="0.4">
      <c r="A125" s="1"/>
      <c r="B125" s="1"/>
      <c r="C125" s="1"/>
      <c r="D125" s="1"/>
      <c r="E125" s="1"/>
      <c r="F125" s="1"/>
      <c r="G125" s="1"/>
      <c r="H125" s="1"/>
      <c r="I125" s="1"/>
      <c r="J125" s="1"/>
      <c r="K125" s="1"/>
      <c r="L125" s="1"/>
      <c r="M125" s="1"/>
      <c r="N125" s="1"/>
      <c r="O125" s="1"/>
      <c r="P125" s="1"/>
      <c r="Q125" s="1"/>
      <c r="R125" s="2"/>
      <c r="S125" s="1"/>
      <c r="T125" s="1"/>
      <c r="U125" s="1"/>
    </row>
    <row r="126" spans="1:21" ht="14.25" customHeight="1" x14ac:dyDescent="0.4">
      <c r="A126" s="1"/>
      <c r="B126" s="1"/>
      <c r="C126" s="1"/>
      <c r="D126" s="1"/>
      <c r="E126" s="1"/>
      <c r="F126" s="1"/>
      <c r="G126" s="1"/>
      <c r="H126" s="1"/>
      <c r="I126" s="1"/>
      <c r="J126" s="1"/>
      <c r="K126" s="1"/>
      <c r="L126" s="1"/>
      <c r="M126" s="1"/>
      <c r="N126" s="1"/>
      <c r="O126" s="1"/>
      <c r="P126" s="1"/>
      <c r="Q126" s="1"/>
      <c r="R126" s="2"/>
      <c r="S126" s="1"/>
      <c r="T126" s="1"/>
      <c r="U126" s="1"/>
    </row>
    <row r="127" spans="1:21" ht="14.25" customHeight="1" x14ac:dyDescent="0.4">
      <c r="A127" s="1"/>
      <c r="B127" s="1"/>
      <c r="C127" s="1"/>
      <c r="D127" s="1"/>
      <c r="E127" s="1"/>
      <c r="F127" s="1"/>
      <c r="G127" s="1"/>
      <c r="H127" s="1"/>
      <c r="I127" s="1"/>
      <c r="J127" s="1"/>
      <c r="K127" s="1"/>
      <c r="L127" s="1"/>
      <c r="M127" s="1"/>
      <c r="N127" s="1"/>
      <c r="O127" s="1"/>
      <c r="P127" s="1"/>
      <c r="Q127" s="1"/>
      <c r="R127" s="2"/>
      <c r="S127" s="1"/>
      <c r="T127" s="1"/>
      <c r="U127" s="1"/>
    </row>
    <row r="128" spans="1:21" ht="14.25" customHeight="1" x14ac:dyDescent="0.4">
      <c r="A128" s="1"/>
      <c r="B128" s="1"/>
      <c r="C128" s="1"/>
      <c r="D128" s="1"/>
      <c r="E128" s="1"/>
      <c r="F128" s="1"/>
      <c r="G128" s="1"/>
      <c r="H128" s="1"/>
      <c r="I128" s="1"/>
      <c r="J128" s="1"/>
      <c r="K128" s="1"/>
      <c r="L128" s="1"/>
      <c r="M128" s="1"/>
      <c r="N128" s="1"/>
      <c r="O128" s="1"/>
      <c r="P128" s="1"/>
      <c r="Q128" s="1"/>
      <c r="R128" s="2"/>
      <c r="S128" s="1"/>
      <c r="T128" s="1"/>
      <c r="U128" s="1"/>
    </row>
    <row r="129" spans="1:21" ht="14.25" customHeight="1" x14ac:dyDescent="0.4">
      <c r="A129" s="1"/>
      <c r="B129" s="1"/>
      <c r="C129" s="1"/>
      <c r="D129" s="1"/>
      <c r="E129" s="1"/>
      <c r="F129" s="1"/>
      <c r="G129" s="1"/>
      <c r="H129" s="1"/>
      <c r="I129" s="1"/>
      <c r="J129" s="1"/>
      <c r="K129" s="1"/>
      <c r="L129" s="1"/>
      <c r="M129" s="1"/>
      <c r="N129" s="1"/>
      <c r="O129" s="1"/>
      <c r="P129" s="1"/>
      <c r="Q129" s="1"/>
      <c r="R129" s="2"/>
      <c r="S129" s="1"/>
      <c r="T129" s="1"/>
      <c r="U129" s="1"/>
    </row>
    <row r="130" spans="1:21" ht="14.25" customHeight="1" x14ac:dyDescent="0.4">
      <c r="A130" s="1"/>
      <c r="B130" s="1"/>
      <c r="C130" s="1"/>
      <c r="D130" s="1"/>
      <c r="E130" s="1"/>
      <c r="F130" s="1"/>
      <c r="G130" s="1"/>
      <c r="H130" s="1"/>
      <c r="I130" s="1"/>
      <c r="J130" s="1"/>
      <c r="K130" s="1"/>
      <c r="L130" s="1"/>
      <c r="M130" s="1"/>
      <c r="N130" s="1"/>
      <c r="O130" s="1"/>
      <c r="P130" s="1"/>
      <c r="Q130" s="1"/>
      <c r="R130" s="2"/>
      <c r="S130" s="1"/>
      <c r="T130" s="1"/>
      <c r="U130" s="1"/>
    </row>
    <row r="131" spans="1:21" ht="14.25" customHeight="1" x14ac:dyDescent="0.4">
      <c r="A131" s="1"/>
      <c r="B131" s="1"/>
      <c r="C131" s="49"/>
      <c r="D131" s="49"/>
      <c r="E131" s="49"/>
      <c r="F131" s="49"/>
      <c r="G131" s="49"/>
      <c r="H131" s="49"/>
      <c r="I131" s="49"/>
      <c r="J131" s="49"/>
      <c r="K131" s="49"/>
      <c r="L131" s="49"/>
      <c r="M131" s="60"/>
      <c r="N131" s="1"/>
      <c r="O131" s="1"/>
      <c r="P131" s="1"/>
      <c r="Q131" s="1"/>
      <c r="R131" s="2"/>
      <c r="S131" s="1"/>
      <c r="T131" s="1"/>
      <c r="U131" s="1"/>
    </row>
    <row r="132" spans="1:21" ht="14.25" customHeight="1" x14ac:dyDescent="0.4">
      <c r="A132" s="1"/>
      <c r="B132" s="1"/>
      <c r="C132" s="1"/>
      <c r="D132" s="1"/>
      <c r="E132" s="1"/>
      <c r="F132" s="1"/>
      <c r="G132" s="1"/>
      <c r="H132" s="1"/>
      <c r="I132" s="1"/>
      <c r="J132" s="1"/>
      <c r="K132" s="1"/>
      <c r="L132" s="1"/>
      <c r="M132" s="1"/>
      <c r="N132" s="1"/>
      <c r="O132" s="1"/>
      <c r="P132" s="1"/>
      <c r="Q132" s="1"/>
      <c r="R132" s="2"/>
      <c r="S132" s="1"/>
      <c r="T132" s="1"/>
      <c r="U132" s="1"/>
    </row>
    <row r="133" spans="1:21" ht="14.25" customHeight="1" x14ac:dyDescent="0.4">
      <c r="A133" s="1"/>
      <c r="B133" s="1"/>
      <c r="C133" s="1"/>
      <c r="D133" s="1"/>
      <c r="E133" s="1"/>
      <c r="F133" s="1"/>
      <c r="G133" s="1"/>
      <c r="H133" s="1"/>
      <c r="I133" s="1"/>
      <c r="J133" s="1"/>
      <c r="K133" s="1"/>
      <c r="L133" s="1"/>
      <c r="M133" s="1"/>
      <c r="N133" s="1"/>
      <c r="O133" s="1"/>
      <c r="P133" s="1"/>
      <c r="Q133" s="1"/>
      <c r="R133" s="2"/>
      <c r="S133" s="1"/>
      <c r="T133" s="1"/>
      <c r="U133" s="1"/>
    </row>
    <row r="134" spans="1:21" ht="14.25" customHeight="1" x14ac:dyDescent="0.4">
      <c r="A134" s="1"/>
      <c r="B134" s="1"/>
      <c r="C134" s="1"/>
      <c r="D134" s="1"/>
      <c r="E134" s="1"/>
      <c r="F134" s="1"/>
      <c r="G134" s="1"/>
      <c r="H134" s="1"/>
      <c r="I134" s="1"/>
      <c r="J134" s="1"/>
      <c r="K134" s="1"/>
      <c r="L134" s="1"/>
      <c r="M134" s="1"/>
      <c r="N134" s="1"/>
      <c r="O134" s="1"/>
      <c r="P134" s="1"/>
      <c r="Q134" s="1"/>
      <c r="R134" s="2"/>
      <c r="S134" s="1"/>
      <c r="T134" s="1"/>
      <c r="U134" s="1"/>
    </row>
    <row r="135" spans="1:21" ht="14.25" customHeight="1" x14ac:dyDescent="0.4">
      <c r="A135" s="1"/>
      <c r="B135" s="1"/>
      <c r="C135" s="1"/>
      <c r="D135" s="1"/>
      <c r="E135" s="1"/>
      <c r="F135" s="1"/>
      <c r="G135" s="1"/>
      <c r="H135" s="1"/>
      <c r="I135" s="1"/>
      <c r="J135" s="1"/>
      <c r="K135" s="1"/>
      <c r="L135" s="1"/>
      <c r="M135" s="1"/>
      <c r="N135" s="1"/>
      <c r="O135" s="1"/>
      <c r="P135" s="1"/>
      <c r="Q135" s="1"/>
      <c r="R135" s="2"/>
      <c r="S135" s="1"/>
      <c r="T135" s="1"/>
      <c r="U135" s="1"/>
    </row>
    <row r="136" spans="1:21" ht="14.25" customHeight="1" x14ac:dyDescent="0.4">
      <c r="A136" s="1"/>
      <c r="B136" s="1"/>
      <c r="C136" s="1"/>
      <c r="D136" s="1"/>
      <c r="E136" s="1"/>
      <c r="F136" s="1"/>
      <c r="G136" s="1"/>
      <c r="H136" s="1"/>
      <c r="I136" s="1"/>
      <c r="J136" s="1"/>
      <c r="K136" s="1"/>
      <c r="L136" s="1"/>
      <c r="M136" s="1"/>
      <c r="N136" s="1"/>
      <c r="O136" s="1"/>
      <c r="P136" s="1"/>
      <c r="Q136" s="1"/>
      <c r="R136" s="2"/>
      <c r="S136" s="1"/>
      <c r="T136" s="1"/>
      <c r="U136" s="1"/>
    </row>
    <row r="137" spans="1:21" ht="14.25" customHeight="1" x14ac:dyDescent="0.4">
      <c r="A137" s="1"/>
      <c r="B137" s="1"/>
      <c r="C137" s="1"/>
      <c r="D137" s="1"/>
      <c r="E137" s="1"/>
      <c r="F137" s="1"/>
      <c r="G137" s="1"/>
      <c r="H137" s="1"/>
      <c r="I137" s="1"/>
      <c r="J137" s="1"/>
      <c r="K137" s="1"/>
      <c r="L137" s="1"/>
      <c r="M137" s="1"/>
      <c r="N137" s="1"/>
      <c r="O137" s="1"/>
      <c r="P137" s="1"/>
      <c r="Q137" s="1"/>
      <c r="R137" s="2"/>
      <c r="S137" s="1"/>
      <c r="T137" s="1"/>
      <c r="U137" s="1"/>
    </row>
    <row r="138" spans="1:21" ht="14.25" customHeight="1" x14ac:dyDescent="0.4">
      <c r="A138" s="1"/>
      <c r="B138" s="1"/>
      <c r="C138" s="1"/>
      <c r="D138" s="1"/>
      <c r="E138" s="1"/>
      <c r="F138" s="1"/>
      <c r="G138" s="1"/>
      <c r="H138" s="1"/>
      <c r="I138" s="1"/>
      <c r="J138" s="1"/>
      <c r="K138" s="1"/>
      <c r="L138" s="1"/>
      <c r="M138" s="1"/>
      <c r="N138" s="1"/>
      <c r="O138" s="1"/>
      <c r="P138" s="1"/>
      <c r="Q138" s="1"/>
      <c r="R138" s="2"/>
      <c r="S138" s="1"/>
      <c r="T138" s="1"/>
      <c r="U138" s="1"/>
    </row>
    <row r="139" spans="1:21" ht="14.25" customHeight="1" x14ac:dyDescent="0.4">
      <c r="A139" s="1"/>
      <c r="B139" s="1"/>
      <c r="C139" s="1"/>
      <c r="D139" s="1"/>
      <c r="E139" s="1"/>
      <c r="F139" s="1"/>
      <c r="G139" s="1"/>
      <c r="H139" s="1"/>
      <c r="I139" s="1"/>
      <c r="J139" s="1"/>
      <c r="K139" s="1"/>
      <c r="L139" s="1"/>
      <c r="M139" s="1"/>
      <c r="N139" s="1"/>
      <c r="O139" s="1"/>
      <c r="P139" s="1"/>
      <c r="Q139" s="1"/>
      <c r="R139" s="2"/>
      <c r="S139" s="1"/>
      <c r="T139" s="1"/>
      <c r="U139" s="1"/>
    </row>
    <row r="140" spans="1:21" ht="14.25" customHeight="1" x14ac:dyDescent="0.4">
      <c r="A140" s="1"/>
      <c r="B140" s="1"/>
      <c r="C140" s="1"/>
      <c r="D140" s="1"/>
      <c r="E140" s="1"/>
      <c r="F140" s="1"/>
      <c r="G140" s="1"/>
      <c r="H140" s="1"/>
      <c r="I140" s="1"/>
      <c r="J140" s="1"/>
      <c r="K140" s="1"/>
      <c r="L140" s="1"/>
      <c r="M140" s="1"/>
      <c r="N140" s="1"/>
      <c r="O140" s="1"/>
      <c r="P140" s="1"/>
      <c r="Q140" s="1"/>
      <c r="R140" s="2"/>
      <c r="S140" s="1"/>
      <c r="T140" s="1"/>
      <c r="U140" s="1"/>
    </row>
    <row r="141" spans="1:21" ht="14.25" customHeight="1" x14ac:dyDescent="0.4">
      <c r="A141" s="1"/>
      <c r="B141" s="1"/>
      <c r="C141" s="1"/>
      <c r="D141" s="1"/>
      <c r="E141" s="1"/>
      <c r="F141" s="1"/>
      <c r="G141" s="1"/>
      <c r="H141" s="1"/>
      <c r="I141" s="1"/>
      <c r="J141" s="1"/>
      <c r="K141" s="1"/>
      <c r="L141" s="1"/>
      <c r="M141" s="1"/>
      <c r="N141" s="1"/>
      <c r="O141" s="1"/>
      <c r="P141" s="1"/>
      <c r="Q141" s="1"/>
      <c r="R141" s="2"/>
      <c r="S141" s="1"/>
      <c r="T141" s="1"/>
      <c r="U141" s="1"/>
    </row>
    <row r="142" spans="1:21" ht="14.25" customHeight="1" x14ac:dyDescent="0.4">
      <c r="A142" s="1"/>
      <c r="B142" s="1"/>
      <c r="C142" s="1"/>
      <c r="D142" s="1"/>
      <c r="E142" s="1"/>
      <c r="F142" s="1"/>
      <c r="G142" s="1"/>
      <c r="H142" s="1"/>
      <c r="I142" s="1"/>
      <c r="J142" s="1"/>
      <c r="K142" s="1"/>
      <c r="L142" s="1"/>
      <c r="M142" s="1"/>
      <c r="N142" s="1"/>
      <c r="O142" s="1"/>
      <c r="P142" s="1"/>
      <c r="Q142" s="1"/>
      <c r="R142" s="2"/>
      <c r="S142" s="1"/>
      <c r="T142" s="1"/>
      <c r="U142" s="1"/>
    </row>
    <row r="143" spans="1:21" ht="14.25" customHeight="1" x14ac:dyDescent="0.4">
      <c r="A143" s="1"/>
      <c r="B143" s="1"/>
      <c r="C143" s="1"/>
      <c r="D143" s="1"/>
      <c r="E143" s="1"/>
      <c r="F143" s="1"/>
      <c r="G143" s="1"/>
      <c r="H143" s="1"/>
      <c r="I143" s="1"/>
      <c r="J143" s="1"/>
      <c r="K143" s="1"/>
      <c r="L143" s="1"/>
      <c r="M143" s="1"/>
      <c r="N143" s="1"/>
      <c r="O143" s="1"/>
      <c r="P143" s="1"/>
      <c r="Q143" s="1"/>
      <c r="R143" s="2"/>
      <c r="S143" s="1"/>
      <c r="T143" s="1"/>
      <c r="U143" s="1"/>
    </row>
    <row r="144" spans="1:21" ht="14.25" customHeight="1" x14ac:dyDescent="0.4">
      <c r="A144" s="1"/>
      <c r="B144" s="1"/>
      <c r="C144" s="49"/>
      <c r="D144" s="49"/>
      <c r="E144" s="49"/>
      <c r="F144" s="49"/>
      <c r="G144" s="49"/>
      <c r="H144" s="49"/>
      <c r="I144" s="49"/>
      <c r="J144" s="49"/>
      <c r="K144" s="49"/>
      <c r="L144" s="49"/>
      <c r="M144" s="49"/>
      <c r="N144" s="1"/>
      <c r="O144" s="1"/>
      <c r="P144" s="1"/>
      <c r="Q144" s="1"/>
      <c r="R144" s="2"/>
      <c r="S144" s="1"/>
      <c r="T144" s="1"/>
      <c r="U144" s="1"/>
    </row>
    <row r="145" spans="1:21" ht="14.25" customHeight="1" x14ac:dyDescent="0.4">
      <c r="A145" s="1"/>
      <c r="B145" s="1"/>
      <c r="C145" s="1"/>
      <c r="D145" s="1"/>
      <c r="E145" s="1"/>
      <c r="F145" s="1"/>
      <c r="G145" s="1"/>
      <c r="H145" s="1"/>
      <c r="I145" s="1"/>
      <c r="J145" s="1"/>
      <c r="K145" s="1"/>
      <c r="L145" s="1"/>
      <c r="M145" s="1"/>
      <c r="N145" s="1"/>
      <c r="O145" s="1"/>
      <c r="P145" s="1"/>
      <c r="Q145" s="1"/>
      <c r="R145" s="2"/>
      <c r="S145" s="1"/>
      <c r="T145" s="1"/>
      <c r="U145" s="1"/>
    </row>
    <row r="146" spans="1:21" ht="14.25" customHeight="1" x14ac:dyDescent="0.4">
      <c r="A146" s="1"/>
      <c r="B146" s="1"/>
      <c r="C146" s="1"/>
      <c r="D146" s="1"/>
      <c r="E146" s="1"/>
      <c r="F146" s="1"/>
      <c r="G146" s="1"/>
      <c r="H146" s="1"/>
      <c r="I146" s="1"/>
      <c r="J146" s="1"/>
      <c r="K146" s="1"/>
      <c r="L146" s="1"/>
      <c r="M146" s="1"/>
      <c r="N146" s="1"/>
      <c r="O146" s="1"/>
      <c r="P146" s="1"/>
      <c r="Q146" s="1"/>
      <c r="R146" s="2"/>
      <c r="S146" s="1"/>
      <c r="T146" s="1"/>
      <c r="U146" s="1"/>
    </row>
    <row r="147" spans="1:21" ht="14.25" customHeight="1" x14ac:dyDescent="0.4">
      <c r="A147" s="1"/>
      <c r="B147" s="1"/>
      <c r="C147" s="1"/>
      <c r="D147" s="1"/>
      <c r="E147" s="1"/>
      <c r="F147" s="1"/>
      <c r="G147" s="1"/>
      <c r="H147" s="1"/>
      <c r="I147" s="1"/>
      <c r="J147" s="1"/>
      <c r="K147" s="1"/>
      <c r="L147" s="1"/>
      <c r="M147" s="1"/>
      <c r="N147" s="1"/>
      <c r="O147" s="1"/>
      <c r="P147" s="1"/>
      <c r="Q147" s="1"/>
      <c r="R147" s="2"/>
      <c r="S147" s="1"/>
      <c r="T147" s="1"/>
      <c r="U147" s="1"/>
    </row>
    <row r="148" spans="1:21" ht="14.25" customHeight="1" x14ac:dyDescent="0.4">
      <c r="A148" s="1"/>
      <c r="B148" s="1"/>
      <c r="C148" s="1"/>
      <c r="D148" s="1"/>
      <c r="E148" s="1"/>
      <c r="F148" s="1"/>
      <c r="G148" s="1"/>
      <c r="H148" s="1"/>
      <c r="I148" s="1"/>
      <c r="J148" s="1"/>
      <c r="K148" s="1"/>
      <c r="L148" s="1"/>
      <c r="M148" s="1"/>
      <c r="N148" s="1"/>
      <c r="O148" s="1"/>
      <c r="P148" s="1"/>
      <c r="Q148" s="1"/>
      <c r="R148" s="2"/>
      <c r="S148" s="1"/>
      <c r="T148" s="1"/>
      <c r="U148" s="1"/>
    </row>
    <row r="149" spans="1:21" ht="14.25" customHeight="1" x14ac:dyDescent="0.4">
      <c r="A149" s="1"/>
      <c r="B149" s="1"/>
      <c r="C149" s="1"/>
      <c r="D149" s="1"/>
      <c r="E149" s="1"/>
      <c r="F149" s="1"/>
      <c r="G149" s="1"/>
      <c r="H149" s="1"/>
      <c r="I149" s="1"/>
      <c r="J149" s="1"/>
      <c r="K149" s="1"/>
      <c r="L149" s="1"/>
      <c r="M149" s="1"/>
      <c r="N149" s="1"/>
      <c r="O149" s="1"/>
      <c r="P149" s="1"/>
      <c r="Q149" s="1"/>
      <c r="R149" s="2"/>
      <c r="S149" s="1"/>
      <c r="T149" s="1"/>
      <c r="U149" s="1"/>
    </row>
    <row r="150" spans="1:21" ht="14.25" customHeight="1" x14ac:dyDescent="0.4">
      <c r="A150" s="1"/>
      <c r="B150" s="1"/>
      <c r="C150" s="1"/>
      <c r="D150" s="1"/>
      <c r="E150" s="1"/>
      <c r="F150" s="1"/>
      <c r="G150" s="1"/>
      <c r="H150" s="1"/>
      <c r="I150" s="1"/>
      <c r="J150" s="1"/>
      <c r="K150" s="1"/>
      <c r="L150" s="1"/>
      <c r="M150" s="1"/>
      <c r="N150" s="1"/>
      <c r="O150" s="1"/>
      <c r="P150" s="1"/>
      <c r="Q150" s="1"/>
      <c r="R150" s="2"/>
      <c r="S150" s="1"/>
      <c r="T150" s="1"/>
      <c r="U150" s="1"/>
    </row>
    <row r="151" spans="1:21" ht="14.25" customHeight="1" x14ac:dyDescent="0.4">
      <c r="A151" s="1"/>
      <c r="B151" s="1"/>
      <c r="C151" s="1"/>
      <c r="D151" s="1"/>
      <c r="E151" s="1"/>
      <c r="F151" s="1"/>
      <c r="G151" s="1"/>
      <c r="H151" s="1"/>
      <c r="I151" s="1"/>
      <c r="J151" s="1"/>
      <c r="K151" s="1"/>
      <c r="L151" s="1"/>
      <c r="M151" s="1"/>
      <c r="N151" s="1"/>
      <c r="O151" s="1"/>
      <c r="P151" s="1"/>
      <c r="Q151" s="1"/>
      <c r="R151" s="2"/>
      <c r="S151" s="1"/>
      <c r="T151" s="1"/>
      <c r="U151" s="1"/>
    </row>
    <row r="152" spans="1:21" ht="14.25" customHeight="1" x14ac:dyDescent="0.4">
      <c r="A152" s="1"/>
      <c r="B152" s="1"/>
      <c r="C152" s="1"/>
      <c r="D152" s="1"/>
      <c r="E152" s="1"/>
      <c r="F152" s="1"/>
      <c r="G152" s="1"/>
      <c r="H152" s="1"/>
      <c r="I152" s="1"/>
      <c r="J152" s="1"/>
      <c r="K152" s="1"/>
      <c r="L152" s="1"/>
      <c r="M152" s="1"/>
      <c r="N152" s="1"/>
      <c r="O152" s="1"/>
      <c r="P152" s="1"/>
      <c r="Q152" s="1"/>
      <c r="R152" s="2"/>
      <c r="S152" s="1"/>
      <c r="T152" s="1"/>
      <c r="U152" s="1"/>
    </row>
    <row r="153" spans="1:21" ht="14.25" customHeight="1" x14ac:dyDescent="0.4">
      <c r="A153" s="1"/>
      <c r="B153" s="1"/>
      <c r="C153" s="1"/>
      <c r="D153" s="1"/>
      <c r="E153" s="1"/>
      <c r="F153" s="1"/>
      <c r="G153" s="1"/>
      <c r="H153" s="1"/>
      <c r="I153" s="1"/>
      <c r="J153" s="1"/>
      <c r="K153" s="1"/>
      <c r="L153" s="1"/>
      <c r="M153" s="1"/>
      <c r="N153" s="1"/>
      <c r="O153" s="1"/>
      <c r="P153" s="1"/>
      <c r="Q153" s="1"/>
      <c r="R153" s="2"/>
      <c r="S153" s="1"/>
      <c r="T153" s="1"/>
      <c r="U153" s="1"/>
    </row>
    <row r="154" spans="1:21" ht="14.25" customHeight="1" x14ac:dyDescent="0.4">
      <c r="A154" s="1"/>
      <c r="B154" s="1"/>
      <c r="C154" s="1"/>
      <c r="D154" s="1"/>
      <c r="E154" s="1"/>
      <c r="F154" s="1"/>
      <c r="G154" s="1"/>
      <c r="H154" s="1"/>
      <c r="I154" s="1"/>
      <c r="J154" s="1"/>
      <c r="K154" s="1"/>
      <c r="L154" s="1"/>
      <c r="M154" s="1"/>
      <c r="N154" s="1"/>
      <c r="O154" s="1"/>
      <c r="P154" s="1"/>
      <c r="Q154" s="1"/>
      <c r="R154" s="2"/>
      <c r="S154" s="1"/>
      <c r="T154" s="1"/>
      <c r="U154" s="1"/>
    </row>
    <row r="155" spans="1:21" ht="14.25" customHeight="1" x14ac:dyDescent="0.4">
      <c r="A155" s="1"/>
      <c r="B155" s="1"/>
      <c r="C155" s="1"/>
      <c r="D155" s="1"/>
      <c r="E155" s="1"/>
      <c r="F155" s="1"/>
      <c r="G155" s="1"/>
      <c r="H155" s="1"/>
      <c r="I155" s="1"/>
      <c r="J155" s="1"/>
      <c r="K155" s="1"/>
      <c r="L155" s="1"/>
      <c r="M155" s="1"/>
      <c r="N155" s="1"/>
      <c r="O155" s="1"/>
      <c r="P155" s="1"/>
      <c r="Q155" s="1"/>
      <c r="R155" s="2"/>
      <c r="S155" s="1"/>
      <c r="T155" s="1"/>
      <c r="U155" s="1"/>
    </row>
    <row r="156" spans="1:21" ht="14.25" customHeight="1" x14ac:dyDescent="0.4">
      <c r="A156" s="1"/>
      <c r="B156" s="1"/>
      <c r="C156" s="1"/>
      <c r="D156" s="1"/>
      <c r="E156" s="1"/>
      <c r="F156" s="1"/>
      <c r="G156" s="1"/>
      <c r="H156" s="1"/>
      <c r="I156" s="1"/>
      <c r="J156" s="1"/>
      <c r="K156" s="1"/>
      <c r="L156" s="1"/>
      <c r="M156" s="1"/>
      <c r="N156" s="1"/>
      <c r="O156" s="1"/>
      <c r="P156" s="1"/>
      <c r="Q156" s="1"/>
      <c r="R156" s="2"/>
      <c r="S156" s="1"/>
      <c r="T156" s="1"/>
      <c r="U156" s="1"/>
    </row>
    <row r="157" spans="1:21" ht="14.25" customHeight="1" x14ac:dyDescent="0.4">
      <c r="A157" s="1"/>
      <c r="B157" s="1"/>
      <c r="C157" s="1"/>
      <c r="D157" s="1"/>
      <c r="E157" s="1"/>
      <c r="F157" s="1"/>
      <c r="G157" s="1"/>
      <c r="H157" s="1"/>
      <c r="I157" s="1"/>
      <c r="J157" s="1"/>
      <c r="K157" s="1"/>
      <c r="L157" s="1"/>
      <c r="M157" s="1"/>
      <c r="N157" s="1"/>
      <c r="O157" s="1"/>
      <c r="P157" s="1"/>
      <c r="Q157" s="1"/>
      <c r="R157" s="2"/>
      <c r="S157" s="1"/>
      <c r="T157" s="1"/>
      <c r="U157" s="1"/>
    </row>
    <row r="158" spans="1:21" ht="14.25" customHeight="1" x14ac:dyDescent="0.4">
      <c r="A158" s="1"/>
      <c r="B158" s="1"/>
      <c r="C158" s="1"/>
      <c r="D158" s="1"/>
      <c r="E158" s="1"/>
      <c r="F158" s="1"/>
      <c r="G158" s="1"/>
      <c r="H158" s="1"/>
      <c r="I158" s="1"/>
      <c r="J158" s="1"/>
      <c r="K158" s="1"/>
      <c r="L158" s="1"/>
      <c r="M158" s="1"/>
      <c r="N158" s="1"/>
      <c r="O158" s="1"/>
      <c r="P158" s="1"/>
      <c r="Q158" s="1"/>
      <c r="R158" s="2"/>
      <c r="S158" s="1"/>
      <c r="T158" s="1"/>
      <c r="U158" s="1"/>
    </row>
    <row r="159" spans="1:21" ht="14.25" customHeight="1" x14ac:dyDescent="0.4">
      <c r="A159" s="1"/>
      <c r="B159" s="1"/>
      <c r="C159" s="1"/>
      <c r="D159" s="1"/>
      <c r="E159" s="1"/>
      <c r="F159" s="1"/>
      <c r="G159" s="1"/>
      <c r="H159" s="1"/>
      <c r="I159" s="1"/>
      <c r="J159" s="1"/>
      <c r="K159" s="1"/>
      <c r="L159" s="1"/>
      <c r="M159" s="1"/>
      <c r="N159" s="1"/>
      <c r="O159" s="1"/>
      <c r="P159" s="1"/>
      <c r="Q159" s="1"/>
      <c r="R159" s="2"/>
      <c r="S159" s="1"/>
      <c r="T159" s="1"/>
      <c r="U159" s="1"/>
    </row>
    <row r="160" spans="1:21" ht="14.25" customHeight="1" x14ac:dyDescent="0.4">
      <c r="A160" s="1"/>
      <c r="B160" s="1"/>
      <c r="C160" s="1"/>
      <c r="D160" s="1"/>
      <c r="E160" s="1"/>
      <c r="F160" s="1"/>
      <c r="G160" s="1"/>
      <c r="H160" s="1"/>
      <c r="I160" s="1"/>
      <c r="J160" s="1"/>
      <c r="K160" s="1"/>
      <c r="L160" s="1"/>
      <c r="M160" s="1"/>
      <c r="N160" s="1"/>
      <c r="O160" s="1"/>
      <c r="P160" s="1"/>
      <c r="Q160" s="1"/>
      <c r="R160" s="2"/>
      <c r="S160" s="1"/>
      <c r="T160" s="1"/>
      <c r="U160" s="1"/>
    </row>
    <row r="161" spans="1:21" ht="14.25" customHeight="1" x14ac:dyDescent="0.4">
      <c r="A161" s="1"/>
      <c r="B161" s="1"/>
      <c r="C161" s="1"/>
      <c r="D161" s="1"/>
      <c r="E161" s="1"/>
      <c r="F161" s="1"/>
      <c r="G161" s="1"/>
      <c r="H161" s="1"/>
      <c r="I161" s="1"/>
      <c r="J161" s="1"/>
      <c r="K161" s="1"/>
      <c r="L161" s="1"/>
      <c r="M161" s="1"/>
      <c r="N161" s="1"/>
      <c r="O161" s="1"/>
      <c r="P161" s="1"/>
      <c r="Q161" s="1"/>
      <c r="R161" s="2"/>
      <c r="S161" s="1"/>
      <c r="T161" s="1"/>
      <c r="U161" s="1"/>
    </row>
    <row r="162" spans="1:21" ht="14.25" customHeight="1" x14ac:dyDescent="0.4">
      <c r="A162" s="1"/>
      <c r="B162" s="1"/>
      <c r="C162" s="1"/>
      <c r="D162" s="1"/>
      <c r="E162" s="1"/>
      <c r="F162" s="1"/>
      <c r="G162" s="1"/>
      <c r="H162" s="1"/>
      <c r="I162" s="1"/>
      <c r="J162" s="1"/>
      <c r="K162" s="1"/>
      <c r="L162" s="1"/>
      <c r="M162" s="1"/>
      <c r="N162" s="1"/>
      <c r="O162" s="1"/>
      <c r="P162" s="1"/>
      <c r="Q162" s="1"/>
      <c r="R162" s="2"/>
      <c r="S162" s="1"/>
      <c r="T162" s="1"/>
      <c r="U162" s="1"/>
    </row>
    <row r="163" spans="1:21" ht="14.25" customHeight="1" x14ac:dyDescent="0.4">
      <c r="A163" s="1"/>
      <c r="B163" s="1"/>
      <c r="C163" s="1"/>
      <c r="D163" s="1"/>
      <c r="E163" s="1"/>
      <c r="F163" s="1"/>
      <c r="G163" s="1"/>
      <c r="H163" s="1"/>
      <c r="I163" s="1"/>
      <c r="J163" s="1"/>
      <c r="K163" s="1"/>
      <c r="L163" s="1"/>
      <c r="M163" s="1"/>
      <c r="N163" s="1"/>
      <c r="O163" s="1"/>
      <c r="P163" s="1"/>
      <c r="Q163" s="1"/>
      <c r="R163" s="2"/>
      <c r="S163" s="1"/>
      <c r="T163" s="1"/>
      <c r="U163" s="1"/>
    </row>
    <row r="164" spans="1:21" ht="14.25" customHeight="1" x14ac:dyDescent="0.4">
      <c r="A164" s="1"/>
      <c r="B164" s="1"/>
      <c r="C164" s="1"/>
      <c r="D164" s="1"/>
      <c r="E164" s="1"/>
      <c r="F164" s="1"/>
      <c r="G164" s="1"/>
      <c r="H164" s="1"/>
      <c r="I164" s="1"/>
      <c r="J164" s="1"/>
      <c r="K164" s="1"/>
      <c r="L164" s="1"/>
      <c r="M164" s="1"/>
      <c r="N164" s="1"/>
      <c r="O164" s="1"/>
      <c r="P164" s="1"/>
      <c r="Q164" s="1"/>
      <c r="R164" s="2"/>
      <c r="S164" s="1"/>
      <c r="T164" s="1"/>
      <c r="U164" s="1"/>
    </row>
    <row r="165" spans="1:21" ht="14.25" customHeight="1" x14ac:dyDescent="0.4">
      <c r="A165" s="1"/>
      <c r="B165" s="1"/>
      <c r="C165" s="1"/>
      <c r="D165" s="1"/>
      <c r="E165" s="1"/>
      <c r="F165" s="1"/>
      <c r="G165" s="1"/>
      <c r="H165" s="1"/>
      <c r="I165" s="1"/>
      <c r="J165" s="1"/>
      <c r="K165" s="1"/>
      <c r="L165" s="1"/>
      <c r="M165" s="1"/>
      <c r="N165" s="1"/>
      <c r="O165" s="1"/>
      <c r="P165" s="1"/>
      <c r="Q165" s="1"/>
      <c r="R165" s="2"/>
      <c r="S165" s="1"/>
      <c r="T165" s="1"/>
      <c r="U165" s="1"/>
    </row>
    <row r="166" spans="1:21" ht="14.25" customHeight="1" x14ac:dyDescent="0.4">
      <c r="A166" s="1"/>
      <c r="B166" s="1"/>
      <c r="C166" s="1"/>
      <c r="D166" s="1"/>
      <c r="E166" s="1"/>
      <c r="F166" s="1"/>
      <c r="G166" s="1"/>
      <c r="H166" s="1"/>
      <c r="I166" s="1"/>
      <c r="J166" s="1"/>
      <c r="K166" s="1"/>
      <c r="L166" s="1"/>
      <c r="M166" s="1"/>
      <c r="N166" s="1"/>
      <c r="O166" s="1"/>
      <c r="P166" s="1"/>
      <c r="Q166" s="1"/>
      <c r="R166" s="2"/>
      <c r="S166" s="1"/>
      <c r="T166" s="1"/>
      <c r="U166" s="1"/>
    </row>
    <row r="167" spans="1:21" ht="14.25" customHeight="1" x14ac:dyDescent="0.4">
      <c r="A167" s="1"/>
      <c r="B167" s="1"/>
      <c r="C167" s="1"/>
      <c r="D167" s="1"/>
      <c r="E167" s="1"/>
      <c r="F167" s="1"/>
      <c r="G167" s="1"/>
      <c r="H167" s="1"/>
      <c r="I167" s="1"/>
      <c r="J167" s="1"/>
      <c r="K167" s="1"/>
      <c r="L167" s="1"/>
      <c r="M167" s="1"/>
      <c r="N167" s="1"/>
      <c r="O167" s="1"/>
      <c r="P167" s="1"/>
      <c r="Q167" s="1"/>
      <c r="R167" s="2"/>
      <c r="S167" s="1"/>
      <c r="T167" s="1"/>
      <c r="U167" s="1"/>
    </row>
    <row r="168" spans="1:21" ht="14.25" customHeight="1" x14ac:dyDescent="0.4">
      <c r="A168" s="1"/>
      <c r="B168" s="1"/>
      <c r="C168" s="1"/>
      <c r="D168" s="1"/>
      <c r="E168" s="1"/>
      <c r="F168" s="1"/>
      <c r="G168" s="1"/>
      <c r="H168" s="1"/>
      <c r="I168" s="1"/>
      <c r="J168" s="1"/>
      <c r="K168" s="1"/>
      <c r="L168" s="1"/>
      <c r="M168" s="1"/>
      <c r="N168" s="1"/>
      <c r="O168" s="1"/>
      <c r="P168" s="1"/>
      <c r="Q168" s="1"/>
      <c r="R168" s="2"/>
      <c r="S168" s="1"/>
      <c r="T168" s="1"/>
      <c r="U168" s="1"/>
    </row>
    <row r="169" spans="1:21" ht="14.25" customHeight="1" x14ac:dyDescent="0.4">
      <c r="A169" s="1"/>
      <c r="B169" s="1"/>
      <c r="C169" s="1"/>
      <c r="D169" s="1"/>
      <c r="E169" s="1"/>
      <c r="F169" s="1"/>
      <c r="G169" s="1"/>
      <c r="H169" s="1"/>
      <c r="I169" s="1"/>
      <c r="J169" s="1"/>
      <c r="K169" s="1"/>
      <c r="L169" s="1"/>
      <c r="M169" s="1"/>
      <c r="N169" s="1"/>
      <c r="O169" s="1"/>
      <c r="P169" s="1"/>
      <c r="Q169" s="1"/>
      <c r="R169" s="2"/>
      <c r="S169" s="1"/>
      <c r="T169" s="1"/>
      <c r="U169" s="1"/>
    </row>
    <row r="170" spans="1:21" ht="14.25" customHeight="1" x14ac:dyDescent="0.4">
      <c r="A170" s="1"/>
      <c r="B170" s="1"/>
      <c r="C170" s="1"/>
      <c r="D170" s="1"/>
      <c r="E170" s="1"/>
      <c r="F170" s="1"/>
      <c r="G170" s="1"/>
      <c r="H170" s="1"/>
      <c r="I170" s="1"/>
      <c r="J170" s="1"/>
      <c r="K170" s="1"/>
      <c r="L170" s="1"/>
      <c r="M170" s="1"/>
      <c r="N170" s="1"/>
      <c r="O170" s="1"/>
      <c r="P170" s="1"/>
      <c r="Q170" s="1"/>
      <c r="R170" s="2"/>
      <c r="S170" s="1"/>
      <c r="T170" s="1"/>
      <c r="U170" s="1"/>
    </row>
    <row r="171" spans="1:21" ht="14.25" customHeight="1" x14ac:dyDescent="0.4">
      <c r="A171" s="1"/>
      <c r="B171" s="1"/>
      <c r="C171" s="1"/>
      <c r="D171" s="1"/>
      <c r="E171" s="1"/>
      <c r="F171" s="1"/>
      <c r="G171" s="1"/>
      <c r="H171" s="1"/>
      <c r="I171" s="1"/>
      <c r="J171" s="1"/>
      <c r="K171" s="1"/>
      <c r="L171" s="1"/>
      <c r="M171" s="1"/>
      <c r="N171" s="1"/>
      <c r="O171" s="1"/>
      <c r="P171" s="1"/>
      <c r="Q171" s="1"/>
      <c r="R171" s="2"/>
      <c r="S171" s="1"/>
      <c r="T171" s="1"/>
      <c r="U171" s="1"/>
    </row>
    <row r="172" spans="1:21" ht="14.25" customHeight="1" x14ac:dyDescent="0.4">
      <c r="A172" s="1"/>
      <c r="B172" s="1"/>
      <c r="C172" s="1"/>
      <c r="D172" s="1"/>
      <c r="E172" s="1"/>
      <c r="F172" s="1"/>
      <c r="G172" s="1"/>
      <c r="H172" s="1"/>
      <c r="I172" s="1"/>
      <c r="J172" s="1"/>
      <c r="K172" s="1"/>
      <c r="L172" s="1"/>
      <c r="M172" s="1"/>
      <c r="N172" s="1"/>
      <c r="O172" s="1"/>
      <c r="P172" s="1"/>
      <c r="Q172" s="1"/>
      <c r="R172" s="2"/>
      <c r="S172" s="1"/>
      <c r="T172" s="1"/>
      <c r="U172" s="1"/>
    </row>
    <row r="173" spans="1:21" ht="14.25" customHeight="1" x14ac:dyDescent="0.4">
      <c r="A173" s="1"/>
      <c r="B173" s="1"/>
      <c r="C173" s="1"/>
      <c r="D173" s="1"/>
      <c r="E173" s="1"/>
      <c r="F173" s="1"/>
      <c r="G173" s="1"/>
      <c r="H173" s="1"/>
      <c r="I173" s="1"/>
      <c r="J173" s="1"/>
      <c r="K173" s="1"/>
      <c r="L173" s="1"/>
      <c r="M173" s="1"/>
      <c r="N173" s="1"/>
      <c r="O173" s="1"/>
      <c r="P173" s="1"/>
      <c r="Q173" s="1"/>
      <c r="R173" s="2"/>
      <c r="S173" s="1"/>
      <c r="T173" s="1"/>
      <c r="U173" s="1"/>
    </row>
    <row r="174" spans="1:21" ht="14.25" customHeight="1" x14ac:dyDescent="0.4">
      <c r="A174" s="1"/>
      <c r="B174" s="1"/>
      <c r="C174" s="1"/>
      <c r="D174" s="1"/>
      <c r="E174" s="1"/>
      <c r="F174" s="1"/>
      <c r="G174" s="1"/>
      <c r="H174" s="1"/>
      <c r="I174" s="1"/>
      <c r="J174" s="1"/>
      <c r="K174" s="1"/>
      <c r="L174" s="1"/>
      <c r="M174" s="1"/>
      <c r="N174" s="1"/>
      <c r="O174" s="1"/>
      <c r="P174" s="1"/>
      <c r="Q174" s="1"/>
      <c r="R174" s="2"/>
      <c r="S174" s="1"/>
      <c r="T174" s="1"/>
      <c r="U174" s="1"/>
    </row>
    <row r="175" spans="1:21" ht="14.25" customHeight="1" x14ac:dyDescent="0.4">
      <c r="A175" s="1"/>
      <c r="B175" s="1"/>
      <c r="C175" s="1"/>
      <c r="D175" s="1"/>
      <c r="E175" s="1"/>
      <c r="F175" s="1"/>
      <c r="G175" s="1"/>
      <c r="H175" s="1"/>
      <c r="I175" s="1"/>
      <c r="J175" s="1"/>
      <c r="K175" s="1"/>
      <c r="L175" s="1"/>
      <c r="M175" s="1"/>
      <c r="N175" s="1"/>
      <c r="O175" s="1"/>
      <c r="P175" s="1"/>
      <c r="Q175" s="1"/>
      <c r="R175" s="2"/>
      <c r="S175" s="1"/>
      <c r="T175" s="1"/>
      <c r="U175" s="1"/>
    </row>
    <row r="176" spans="1:21" ht="14.25" customHeight="1" x14ac:dyDescent="0.4">
      <c r="A176" s="1"/>
      <c r="B176" s="1"/>
      <c r="C176" s="1"/>
      <c r="D176" s="1"/>
      <c r="E176" s="1"/>
      <c r="F176" s="1"/>
      <c r="G176" s="1"/>
      <c r="H176" s="1"/>
      <c r="I176" s="1"/>
      <c r="J176" s="1"/>
      <c r="K176" s="1"/>
      <c r="L176" s="1"/>
      <c r="M176" s="1"/>
      <c r="N176" s="1"/>
      <c r="O176" s="1"/>
      <c r="P176" s="1"/>
      <c r="Q176" s="1"/>
      <c r="R176" s="2"/>
      <c r="S176" s="1"/>
      <c r="T176" s="1"/>
      <c r="U176" s="1"/>
    </row>
    <row r="177" spans="1:21" ht="14.25" customHeight="1" x14ac:dyDescent="0.4">
      <c r="A177" s="1"/>
      <c r="B177" s="1"/>
      <c r="C177" s="1"/>
      <c r="D177" s="1"/>
      <c r="E177" s="1"/>
      <c r="F177" s="1"/>
      <c r="G177" s="1"/>
      <c r="H177" s="1"/>
      <c r="I177" s="1"/>
      <c r="J177" s="1"/>
      <c r="K177" s="1"/>
      <c r="L177" s="1"/>
      <c r="M177" s="1"/>
      <c r="N177" s="1"/>
      <c r="O177" s="1"/>
      <c r="P177" s="1"/>
      <c r="Q177" s="1"/>
      <c r="R177" s="2"/>
      <c r="S177" s="1"/>
      <c r="T177" s="1"/>
      <c r="U177" s="1"/>
    </row>
    <row r="178" spans="1:21" ht="14.25" customHeight="1" x14ac:dyDescent="0.4">
      <c r="A178" s="1"/>
      <c r="B178" s="1"/>
      <c r="C178" s="1"/>
      <c r="D178" s="1"/>
      <c r="E178" s="1"/>
      <c r="F178" s="1"/>
      <c r="G178" s="1"/>
      <c r="H178" s="1"/>
      <c r="I178" s="1"/>
      <c r="J178" s="1"/>
      <c r="K178" s="1"/>
      <c r="L178" s="1"/>
      <c r="M178" s="1"/>
      <c r="N178" s="1"/>
      <c r="O178" s="1"/>
      <c r="P178" s="1"/>
      <c r="Q178" s="1"/>
      <c r="R178" s="2"/>
      <c r="S178" s="1"/>
      <c r="T178" s="1"/>
      <c r="U178" s="1"/>
    </row>
    <row r="179" spans="1:21" ht="14.25" customHeight="1" x14ac:dyDescent="0.4">
      <c r="A179" s="1"/>
      <c r="B179" s="1"/>
      <c r="C179" s="1"/>
      <c r="D179" s="1"/>
      <c r="E179" s="1"/>
      <c r="F179" s="1"/>
      <c r="G179" s="1"/>
      <c r="H179" s="1"/>
      <c r="I179" s="1"/>
      <c r="J179" s="1"/>
      <c r="K179" s="1"/>
      <c r="L179" s="1"/>
      <c r="M179" s="1"/>
      <c r="N179" s="1"/>
      <c r="O179" s="1"/>
      <c r="P179" s="1"/>
      <c r="Q179" s="1"/>
      <c r="R179" s="2"/>
      <c r="S179" s="1"/>
      <c r="T179" s="1"/>
      <c r="U179" s="1"/>
    </row>
    <row r="180" spans="1:21" ht="14.25" customHeight="1" x14ac:dyDescent="0.4">
      <c r="A180" s="1"/>
      <c r="B180" s="1"/>
      <c r="C180" s="1"/>
      <c r="D180" s="1"/>
      <c r="E180" s="1"/>
      <c r="F180" s="1"/>
      <c r="G180" s="1"/>
      <c r="H180" s="1"/>
      <c r="I180" s="1"/>
      <c r="J180" s="1"/>
      <c r="K180" s="1"/>
      <c r="L180" s="1"/>
      <c r="M180" s="1"/>
      <c r="N180" s="1"/>
      <c r="O180" s="1"/>
      <c r="P180" s="1"/>
      <c r="Q180" s="1"/>
      <c r="R180" s="2"/>
      <c r="S180" s="1"/>
      <c r="T180" s="1"/>
      <c r="U180" s="1"/>
    </row>
    <row r="181" spans="1:21" ht="14.25" customHeight="1" x14ac:dyDescent="0.4">
      <c r="A181" s="1"/>
      <c r="B181" s="1"/>
      <c r="C181" s="1"/>
      <c r="D181" s="1"/>
      <c r="E181" s="1"/>
      <c r="F181" s="1"/>
      <c r="G181" s="1"/>
      <c r="H181" s="1"/>
      <c r="I181" s="1"/>
      <c r="J181" s="1"/>
      <c r="K181" s="1"/>
      <c r="L181" s="1"/>
      <c r="M181" s="1"/>
      <c r="N181" s="1"/>
      <c r="O181" s="1"/>
      <c r="P181" s="1"/>
      <c r="Q181" s="1"/>
      <c r="R181" s="2"/>
      <c r="S181" s="1"/>
      <c r="T181" s="1"/>
      <c r="U181" s="1"/>
    </row>
    <row r="182" spans="1:21" ht="14.25" customHeight="1" x14ac:dyDescent="0.4">
      <c r="A182" s="1"/>
      <c r="B182" s="1"/>
      <c r="C182" s="1"/>
      <c r="D182" s="1"/>
      <c r="E182" s="1"/>
      <c r="F182" s="1"/>
      <c r="G182" s="1"/>
      <c r="H182" s="1"/>
      <c r="I182" s="1"/>
      <c r="J182" s="1"/>
      <c r="K182" s="1"/>
      <c r="L182" s="1"/>
      <c r="M182" s="1"/>
      <c r="N182" s="1"/>
      <c r="O182" s="1"/>
      <c r="P182" s="1"/>
      <c r="Q182" s="1"/>
      <c r="R182" s="2"/>
      <c r="S182" s="1"/>
      <c r="T182" s="1"/>
      <c r="U182" s="1"/>
    </row>
    <row r="183" spans="1:21" ht="14.25" customHeight="1" x14ac:dyDescent="0.4">
      <c r="A183" s="1"/>
      <c r="B183" s="1"/>
      <c r="C183" s="1"/>
      <c r="D183" s="1"/>
      <c r="E183" s="1"/>
      <c r="F183" s="1"/>
      <c r="G183" s="1"/>
      <c r="H183" s="1"/>
      <c r="I183" s="1"/>
      <c r="J183" s="1"/>
      <c r="K183" s="1"/>
      <c r="L183" s="1"/>
      <c r="M183" s="1"/>
      <c r="N183" s="1"/>
      <c r="O183" s="1"/>
      <c r="P183" s="1"/>
      <c r="Q183" s="1"/>
      <c r="R183" s="2"/>
      <c r="S183" s="1"/>
      <c r="T183" s="1"/>
      <c r="U183" s="1"/>
    </row>
    <row r="184" spans="1:21" ht="14.25" customHeight="1" x14ac:dyDescent="0.4">
      <c r="A184" s="1"/>
      <c r="B184" s="1"/>
      <c r="C184" s="1"/>
      <c r="D184" s="1"/>
      <c r="E184" s="1"/>
      <c r="F184" s="1"/>
      <c r="G184" s="1"/>
      <c r="H184" s="1"/>
      <c r="I184" s="1"/>
      <c r="J184" s="1"/>
      <c r="K184" s="1"/>
      <c r="L184" s="1"/>
      <c r="M184" s="1"/>
      <c r="N184" s="1"/>
      <c r="O184" s="1"/>
      <c r="P184" s="1"/>
      <c r="Q184" s="1"/>
      <c r="R184" s="2"/>
      <c r="S184" s="1"/>
      <c r="T184" s="1"/>
      <c r="U184" s="1"/>
    </row>
    <row r="185" spans="1:21" ht="14.25" customHeight="1" x14ac:dyDescent="0.4">
      <c r="A185" s="1"/>
      <c r="B185" s="1"/>
      <c r="C185" s="1"/>
      <c r="D185" s="1"/>
      <c r="E185" s="1"/>
      <c r="F185" s="1"/>
      <c r="G185" s="1"/>
      <c r="H185" s="1"/>
      <c r="I185" s="1"/>
      <c r="J185" s="1"/>
      <c r="K185" s="1"/>
      <c r="L185" s="1"/>
      <c r="M185" s="1"/>
      <c r="N185" s="1"/>
      <c r="O185" s="1"/>
      <c r="P185" s="1"/>
      <c r="Q185" s="1"/>
      <c r="R185" s="2"/>
      <c r="S185" s="1"/>
      <c r="T185" s="1"/>
      <c r="U185" s="1"/>
    </row>
    <row r="186" spans="1:21" ht="14.25" customHeight="1" x14ac:dyDescent="0.4">
      <c r="A186" s="1"/>
      <c r="B186" s="1"/>
      <c r="C186" s="1"/>
      <c r="D186" s="1"/>
      <c r="E186" s="1"/>
      <c r="F186" s="1"/>
      <c r="G186" s="1"/>
      <c r="H186" s="1"/>
      <c r="I186" s="1"/>
      <c r="J186" s="1"/>
      <c r="K186" s="1"/>
      <c r="L186" s="1"/>
      <c r="M186" s="1"/>
      <c r="N186" s="1"/>
      <c r="O186" s="1"/>
      <c r="P186" s="1"/>
      <c r="Q186" s="1"/>
      <c r="R186" s="2"/>
      <c r="S186" s="1"/>
      <c r="T186" s="1"/>
      <c r="U186" s="1"/>
    </row>
    <row r="187" spans="1:21" ht="14.25" customHeight="1" x14ac:dyDescent="0.4">
      <c r="A187" s="1"/>
      <c r="B187" s="1"/>
      <c r="C187" s="1"/>
      <c r="D187" s="1"/>
      <c r="E187" s="1"/>
      <c r="F187" s="1"/>
      <c r="G187" s="1"/>
      <c r="H187" s="1"/>
      <c r="I187" s="1"/>
      <c r="J187" s="1"/>
      <c r="K187" s="1"/>
      <c r="L187" s="1"/>
      <c r="M187" s="1"/>
      <c r="N187" s="1"/>
      <c r="O187" s="1"/>
      <c r="P187" s="1"/>
      <c r="Q187" s="1"/>
      <c r="R187" s="2"/>
      <c r="S187" s="1"/>
      <c r="T187" s="1"/>
      <c r="U187" s="1"/>
    </row>
    <row r="188" spans="1:21" ht="14.25" customHeight="1" x14ac:dyDescent="0.4">
      <c r="A188" s="1"/>
      <c r="B188" s="1"/>
      <c r="C188" s="1"/>
      <c r="D188" s="1"/>
      <c r="E188" s="1"/>
      <c r="F188" s="1"/>
      <c r="G188" s="1"/>
      <c r="H188" s="1"/>
      <c r="I188" s="1"/>
      <c r="J188" s="1"/>
      <c r="K188" s="1"/>
      <c r="L188" s="1"/>
      <c r="M188" s="1"/>
      <c r="N188" s="1"/>
      <c r="O188" s="1"/>
      <c r="P188" s="1"/>
      <c r="Q188" s="1"/>
      <c r="R188" s="2"/>
      <c r="S188" s="1"/>
      <c r="T188" s="1"/>
      <c r="U188" s="1"/>
    </row>
    <row r="189" spans="1:21" ht="14.25" customHeight="1" x14ac:dyDescent="0.4">
      <c r="A189" s="1"/>
      <c r="B189" s="1"/>
      <c r="C189" s="1"/>
      <c r="D189" s="1"/>
      <c r="E189" s="1"/>
      <c r="F189" s="1"/>
      <c r="G189" s="1"/>
      <c r="H189" s="1"/>
      <c r="I189" s="1"/>
      <c r="J189" s="1"/>
      <c r="K189" s="1"/>
      <c r="L189" s="1"/>
      <c r="M189" s="1"/>
      <c r="N189" s="1"/>
      <c r="O189" s="1"/>
      <c r="P189" s="1"/>
      <c r="Q189" s="1"/>
      <c r="R189" s="2"/>
      <c r="S189" s="1"/>
      <c r="T189" s="1"/>
      <c r="U189" s="1"/>
    </row>
    <row r="190" spans="1:21" ht="14.25" customHeight="1" x14ac:dyDescent="0.4">
      <c r="A190" s="1"/>
      <c r="B190" s="1"/>
      <c r="C190" s="1"/>
      <c r="D190" s="1"/>
      <c r="E190" s="1"/>
      <c r="F190" s="1"/>
      <c r="G190" s="1"/>
      <c r="H190" s="1"/>
      <c r="I190" s="1"/>
      <c r="J190" s="1"/>
      <c r="K190" s="1"/>
      <c r="L190" s="1"/>
      <c r="M190" s="1"/>
      <c r="N190" s="1"/>
      <c r="O190" s="1"/>
      <c r="P190" s="1"/>
      <c r="Q190" s="1"/>
      <c r="R190" s="2"/>
      <c r="S190" s="1"/>
      <c r="T190" s="1"/>
      <c r="U190" s="1"/>
    </row>
    <row r="191" spans="1:21" ht="14.25" customHeight="1" x14ac:dyDescent="0.4">
      <c r="A191" s="1"/>
      <c r="B191" s="1"/>
      <c r="C191" s="1"/>
      <c r="D191" s="1"/>
      <c r="E191" s="1"/>
      <c r="F191" s="1"/>
      <c r="G191" s="1"/>
      <c r="H191" s="1"/>
      <c r="I191" s="1"/>
      <c r="J191" s="1"/>
      <c r="K191" s="1"/>
      <c r="L191" s="1"/>
      <c r="M191" s="1"/>
      <c r="N191" s="1"/>
      <c r="O191" s="1"/>
      <c r="P191" s="1"/>
      <c r="Q191" s="1"/>
      <c r="R191" s="2"/>
      <c r="S191" s="1"/>
      <c r="T191" s="1"/>
      <c r="U191" s="1"/>
    </row>
    <row r="192" spans="1:21" ht="14.25" customHeight="1" x14ac:dyDescent="0.4">
      <c r="A192" s="1"/>
      <c r="B192" s="1"/>
      <c r="C192" s="1"/>
      <c r="D192" s="1"/>
      <c r="E192" s="1"/>
      <c r="F192" s="1"/>
      <c r="G192" s="1"/>
      <c r="H192" s="1"/>
      <c r="I192" s="1"/>
      <c r="J192" s="1"/>
      <c r="K192" s="1"/>
      <c r="L192" s="1"/>
      <c r="M192" s="1"/>
      <c r="N192" s="1"/>
      <c r="O192" s="1"/>
      <c r="P192" s="1"/>
      <c r="Q192" s="1"/>
      <c r="R192" s="2"/>
      <c r="S192" s="1"/>
      <c r="T192" s="1"/>
      <c r="U192" s="1"/>
    </row>
    <row r="193" spans="1:21" ht="14.25" customHeight="1" x14ac:dyDescent="0.4">
      <c r="A193" s="1"/>
      <c r="B193" s="1"/>
      <c r="C193" s="1"/>
      <c r="D193" s="1"/>
      <c r="E193" s="1"/>
      <c r="F193" s="1"/>
      <c r="G193" s="1"/>
      <c r="H193" s="1"/>
      <c r="I193" s="1"/>
      <c r="J193" s="1"/>
      <c r="K193" s="1"/>
      <c r="L193" s="1"/>
      <c r="M193" s="1"/>
      <c r="N193" s="1"/>
      <c r="O193" s="1"/>
      <c r="P193" s="1"/>
      <c r="Q193" s="1"/>
      <c r="R193" s="2"/>
      <c r="S193" s="1"/>
      <c r="T193" s="1"/>
      <c r="U193" s="1"/>
    </row>
    <row r="194" spans="1:21" ht="14.25" customHeight="1" x14ac:dyDescent="0.4">
      <c r="A194" s="1"/>
      <c r="B194" s="1"/>
      <c r="C194" s="1"/>
      <c r="D194" s="1"/>
      <c r="E194" s="1"/>
      <c r="F194" s="1"/>
      <c r="G194" s="1"/>
      <c r="H194" s="1"/>
      <c r="I194" s="1"/>
      <c r="J194" s="1"/>
      <c r="K194" s="1"/>
      <c r="L194" s="1"/>
      <c r="M194" s="1"/>
      <c r="N194" s="1"/>
      <c r="O194" s="1"/>
      <c r="P194" s="1"/>
      <c r="Q194" s="1"/>
      <c r="R194" s="2"/>
      <c r="S194" s="1"/>
      <c r="T194" s="1"/>
      <c r="U194" s="1"/>
    </row>
    <row r="195" spans="1:21" ht="14.25" customHeight="1" x14ac:dyDescent="0.4">
      <c r="A195" s="1"/>
      <c r="B195" s="1"/>
      <c r="C195" s="1"/>
      <c r="D195" s="1"/>
      <c r="E195" s="1"/>
      <c r="F195" s="1"/>
      <c r="G195" s="1"/>
      <c r="H195" s="1"/>
      <c r="I195" s="1"/>
      <c r="J195" s="1"/>
      <c r="K195" s="1"/>
      <c r="L195" s="1"/>
      <c r="M195" s="1"/>
      <c r="N195" s="1"/>
      <c r="O195" s="1"/>
      <c r="P195" s="1"/>
      <c r="Q195" s="1"/>
      <c r="R195" s="2"/>
      <c r="S195" s="1"/>
      <c r="T195" s="1"/>
      <c r="U195" s="1"/>
    </row>
    <row r="196" spans="1:21" ht="14.25" customHeight="1" x14ac:dyDescent="0.4">
      <c r="A196" s="1"/>
      <c r="B196" s="1"/>
      <c r="C196" s="1"/>
      <c r="D196" s="1"/>
      <c r="E196" s="1"/>
      <c r="F196" s="1"/>
      <c r="G196" s="1"/>
      <c r="H196" s="1"/>
      <c r="I196" s="1"/>
      <c r="J196" s="1"/>
      <c r="K196" s="1"/>
      <c r="L196" s="1"/>
      <c r="M196" s="1"/>
      <c r="N196" s="1"/>
      <c r="O196" s="1"/>
      <c r="P196" s="1"/>
      <c r="Q196" s="1"/>
      <c r="R196" s="2"/>
      <c r="S196" s="1"/>
      <c r="T196" s="1"/>
      <c r="U196" s="1"/>
    </row>
    <row r="197" spans="1:21" ht="14.25" customHeight="1" x14ac:dyDescent="0.4">
      <c r="A197" s="1"/>
      <c r="B197" s="1"/>
      <c r="C197" s="1"/>
      <c r="D197" s="1"/>
      <c r="E197" s="1"/>
      <c r="F197" s="1"/>
      <c r="G197" s="1"/>
      <c r="H197" s="1"/>
      <c r="I197" s="1"/>
      <c r="J197" s="1"/>
      <c r="K197" s="1"/>
      <c r="L197" s="1"/>
      <c r="M197" s="1"/>
      <c r="N197" s="1"/>
      <c r="O197" s="1"/>
      <c r="P197" s="1"/>
      <c r="Q197" s="1"/>
      <c r="R197" s="2"/>
      <c r="S197" s="1"/>
      <c r="T197" s="1"/>
      <c r="U197" s="1"/>
    </row>
    <row r="198" spans="1:21" ht="14.25" customHeight="1" x14ac:dyDescent="0.4">
      <c r="A198" s="1"/>
      <c r="B198" s="1"/>
      <c r="C198" s="1"/>
      <c r="D198" s="1"/>
      <c r="E198" s="1"/>
      <c r="F198" s="1"/>
      <c r="G198" s="1"/>
      <c r="H198" s="1"/>
      <c r="I198" s="1"/>
      <c r="J198" s="1"/>
      <c r="K198" s="1"/>
      <c r="L198" s="1"/>
      <c r="M198" s="1"/>
      <c r="N198" s="1"/>
      <c r="O198" s="1"/>
      <c r="P198" s="1"/>
      <c r="Q198" s="1"/>
      <c r="R198" s="2"/>
      <c r="S198" s="1"/>
      <c r="T198" s="1"/>
      <c r="U198" s="1"/>
    </row>
    <row r="199" spans="1:21" ht="14.25" customHeight="1" x14ac:dyDescent="0.4">
      <c r="A199" s="1"/>
      <c r="B199" s="1"/>
      <c r="C199" s="1"/>
      <c r="D199" s="1"/>
      <c r="E199" s="1"/>
      <c r="F199" s="1"/>
      <c r="G199" s="1"/>
      <c r="H199" s="1"/>
      <c r="I199" s="1"/>
      <c r="J199" s="1"/>
      <c r="K199" s="1"/>
      <c r="L199" s="1"/>
      <c r="M199" s="1"/>
      <c r="N199" s="1"/>
      <c r="O199" s="1"/>
      <c r="P199" s="1"/>
      <c r="Q199" s="1"/>
      <c r="R199" s="2"/>
      <c r="S199" s="1"/>
      <c r="T199" s="1"/>
      <c r="U199" s="1"/>
    </row>
    <row r="200" spans="1:21" ht="14.25" customHeight="1" x14ac:dyDescent="0.4">
      <c r="A200" s="1"/>
      <c r="B200" s="1"/>
      <c r="C200" s="1"/>
      <c r="D200" s="1"/>
      <c r="E200" s="1"/>
      <c r="F200" s="1"/>
      <c r="G200" s="1"/>
      <c r="H200" s="1"/>
      <c r="I200" s="1"/>
      <c r="J200" s="1"/>
      <c r="K200" s="1"/>
      <c r="L200" s="1"/>
      <c r="M200" s="1"/>
      <c r="N200" s="1"/>
      <c r="O200" s="1"/>
      <c r="P200" s="1"/>
      <c r="Q200" s="1"/>
      <c r="R200" s="2"/>
      <c r="S200" s="1"/>
      <c r="T200" s="1"/>
      <c r="U200" s="1"/>
    </row>
    <row r="201" spans="1:21" ht="14.25" customHeight="1" x14ac:dyDescent="0.4">
      <c r="A201" s="1"/>
      <c r="B201" s="1"/>
      <c r="C201" s="1"/>
      <c r="D201" s="1"/>
      <c r="E201" s="1"/>
      <c r="F201" s="1"/>
      <c r="G201" s="1"/>
      <c r="H201" s="1"/>
      <c r="I201" s="1"/>
      <c r="J201" s="1"/>
      <c r="K201" s="1"/>
      <c r="L201" s="1"/>
      <c r="M201" s="1"/>
      <c r="N201" s="1"/>
      <c r="O201" s="1"/>
      <c r="P201" s="1"/>
      <c r="Q201" s="1"/>
      <c r="R201" s="2"/>
      <c r="S201" s="1"/>
      <c r="T201" s="1"/>
      <c r="U201" s="1"/>
    </row>
    <row r="202" spans="1:21" ht="14.25" customHeight="1" x14ac:dyDescent="0.4">
      <c r="A202" s="1"/>
      <c r="B202" s="1"/>
      <c r="C202" s="1"/>
      <c r="D202" s="1"/>
      <c r="E202" s="1"/>
      <c r="F202" s="1"/>
      <c r="G202" s="1"/>
      <c r="H202" s="1"/>
      <c r="I202" s="1"/>
      <c r="J202" s="1"/>
      <c r="K202" s="1"/>
      <c r="L202" s="1"/>
      <c r="M202" s="1"/>
      <c r="N202" s="1"/>
      <c r="O202" s="1"/>
      <c r="P202" s="1"/>
      <c r="Q202" s="1"/>
      <c r="R202" s="2"/>
      <c r="S202" s="1"/>
      <c r="T202" s="1"/>
      <c r="U202" s="1"/>
    </row>
    <row r="203" spans="1:21" ht="14.25" customHeight="1" x14ac:dyDescent="0.4">
      <c r="A203" s="1"/>
      <c r="B203" s="1"/>
      <c r="C203" s="1"/>
      <c r="D203" s="1"/>
      <c r="E203" s="1"/>
      <c r="F203" s="1"/>
      <c r="G203" s="1"/>
      <c r="H203" s="1"/>
      <c r="I203" s="1"/>
      <c r="J203" s="1"/>
      <c r="K203" s="1"/>
      <c r="L203" s="1"/>
      <c r="M203" s="1"/>
      <c r="N203" s="1"/>
      <c r="O203" s="1"/>
      <c r="P203" s="1"/>
      <c r="Q203" s="1"/>
      <c r="R203" s="2"/>
      <c r="S203" s="1"/>
      <c r="T203" s="1"/>
      <c r="U203" s="1"/>
    </row>
    <row r="204" spans="1:21" ht="14.25" customHeight="1" x14ac:dyDescent="0.4">
      <c r="A204" s="1"/>
      <c r="B204" s="1"/>
      <c r="C204" s="1"/>
      <c r="D204" s="1"/>
      <c r="E204" s="1"/>
      <c r="F204" s="1"/>
      <c r="G204" s="1"/>
      <c r="H204" s="1"/>
      <c r="I204" s="1"/>
      <c r="J204" s="1"/>
      <c r="K204" s="1"/>
      <c r="L204" s="1"/>
      <c r="M204" s="1"/>
      <c r="N204" s="1"/>
      <c r="O204" s="1"/>
      <c r="P204" s="1"/>
      <c r="Q204" s="1"/>
      <c r="R204" s="2"/>
      <c r="S204" s="1"/>
      <c r="T204" s="1"/>
      <c r="U204" s="1"/>
    </row>
    <row r="205" spans="1:21" ht="14.25" customHeight="1" x14ac:dyDescent="0.4">
      <c r="A205" s="1"/>
      <c r="B205" s="1"/>
      <c r="C205" s="1"/>
      <c r="D205" s="1"/>
      <c r="E205" s="1"/>
      <c r="F205" s="1"/>
      <c r="G205" s="1"/>
      <c r="H205" s="1"/>
      <c r="I205" s="1"/>
      <c r="J205" s="1"/>
      <c r="K205" s="1"/>
      <c r="L205" s="1"/>
      <c r="M205" s="1"/>
      <c r="N205" s="1"/>
      <c r="O205" s="1"/>
      <c r="P205" s="1"/>
      <c r="Q205" s="1"/>
      <c r="R205" s="2"/>
      <c r="S205" s="1"/>
      <c r="T205" s="1"/>
      <c r="U205" s="1"/>
    </row>
    <row r="206" spans="1:21" ht="14.25" customHeight="1" x14ac:dyDescent="0.4">
      <c r="A206" s="1"/>
      <c r="B206" s="1"/>
      <c r="C206" s="1"/>
      <c r="D206" s="1"/>
      <c r="E206" s="1"/>
      <c r="F206" s="1"/>
      <c r="G206" s="1"/>
      <c r="H206" s="1"/>
      <c r="I206" s="1"/>
      <c r="J206" s="1"/>
      <c r="K206" s="1"/>
      <c r="L206" s="1"/>
      <c r="M206" s="1"/>
      <c r="N206" s="1"/>
      <c r="O206" s="1"/>
      <c r="P206" s="1"/>
      <c r="Q206" s="1"/>
      <c r="R206" s="2"/>
      <c r="S206" s="1"/>
      <c r="T206" s="1"/>
      <c r="U206" s="1"/>
    </row>
    <row r="207" spans="1:21" ht="14.25" customHeight="1" x14ac:dyDescent="0.4">
      <c r="A207" s="1"/>
      <c r="B207" s="1"/>
      <c r="C207" s="1"/>
      <c r="D207" s="1"/>
      <c r="E207" s="1"/>
      <c r="F207" s="1"/>
      <c r="G207" s="1"/>
      <c r="H207" s="1"/>
      <c r="I207" s="1"/>
      <c r="J207" s="1"/>
      <c r="K207" s="1"/>
      <c r="L207" s="1"/>
      <c r="M207" s="1"/>
      <c r="N207" s="1"/>
      <c r="O207" s="1"/>
      <c r="P207" s="1"/>
      <c r="Q207" s="1"/>
      <c r="R207" s="2"/>
      <c r="S207" s="1"/>
      <c r="T207" s="1"/>
      <c r="U207" s="1"/>
    </row>
    <row r="208" spans="1:21" ht="14.25" customHeight="1" x14ac:dyDescent="0.4">
      <c r="A208" s="1"/>
      <c r="B208" s="1"/>
      <c r="C208" s="1"/>
      <c r="D208" s="1"/>
      <c r="E208" s="1"/>
      <c r="F208" s="1"/>
      <c r="G208" s="1"/>
      <c r="H208" s="1"/>
      <c r="I208" s="1"/>
      <c r="J208" s="1"/>
      <c r="K208" s="1"/>
      <c r="L208" s="1"/>
      <c r="M208" s="1"/>
      <c r="N208" s="1"/>
      <c r="O208" s="1"/>
      <c r="P208" s="1"/>
      <c r="Q208" s="1"/>
      <c r="R208" s="2"/>
      <c r="S208" s="1"/>
      <c r="T208" s="1"/>
      <c r="U208" s="1"/>
    </row>
    <row r="209" spans="1:21" ht="14.25" customHeight="1" x14ac:dyDescent="0.4">
      <c r="A209" s="1"/>
      <c r="B209" s="1"/>
      <c r="C209" s="1"/>
      <c r="D209" s="1"/>
      <c r="E209" s="1"/>
      <c r="F209" s="1"/>
      <c r="G209" s="1"/>
      <c r="H209" s="1"/>
      <c r="I209" s="1"/>
      <c r="J209" s="1"/>
      <c r="K209" s="1"/>
      <c r="L209" s="1"/>
      <c r="M209" s="1"/>
      <c r="N209" s="1"/>
      <c r="O209" s="1"/>
      <c r="P209" s="1"/>
      <c r="Q209" s="1"/>
      <c r="R209" s="2"/>
      <c r="S209" s="1"/>
      <c r="T209" s="1"/>
      <c r="U209" s="1"/>
    </row>
    <row r="210" spans="1:21" ht="14.25" customHeight="1" x14ac:dyDescent="0.4">
      <c r="A210" s="1"/>
      <c r="B210" s="1"/>
      <c r="C210" s="1"/>
      <c r="D210" s="1"/>
      <c r="E210" s="1"/>
      <c r="F210" s="1"/>
      <c r="G210" s="1"/>
      <c r="H210" s="1"/>
      <c r="I210" s="1"/>
      <c r="J210" s="1"/>
      <c r="K210" s="1"/>
      <c r="L210" s="1"/>
      <c r="M210" s="1"/>
      <c r="N210" s="1"/>
      <c r="O210" s="1"/>
      <c r="P210" s="1"/>
      <c r="Q210" s="1"/>
      <c r="R210" s="2"/>
      <c r="S210" s="1"/>
      <c r="T210" s="1"/>
      <c r="U210" s="1"/>
    </row>
    <row r="211" spans="1:21" ht="14.25" customHeight="1" x14ac:dyDescent="0.4">
      <c r="A211" s="1"/>
      <c r="B211" s="1"/>
      <c r="C211" s="1"/>
      <c r="D211" s="1"/>
      <c r="E211" s="1"/>
      <c r="F211" s="1"/>
      <c r="G211" s="1"/>
      <c r="H211" s="1"/>
      <c r="I211" s="1"/>
      <c r="J211" s="1"/>
      <c r="K211" s="1"/>
      <c r="L211" s="1"/>
      <c r="M211" s="1"/>
      <c r="N211" s="1"/>
      <c r="O211" s="1"/>
      <c r="P211" s="1"/>
      <c r="Q211" s="1"/>
      <c r="R211" s="2"/>
      <c r="S211" s="1"/>
      <c r="T211" s="1"/>
      <c r="U211" s="1"/>
    </row>
    <row r="212" spans="1:21" ht="14.25" customHeight="1" x14ac:dyDescent="0.4">
      <c r="A212" s="1"/>
      <c r="B212" s="1"/>
      <c r="C212" s="1"/>
      <c r="D212" s="1"/>
      <c r="E212" s="1"/>
      <c r="F212" s="1"/>
      <c r="G212" s="1"/>
      <c r="H212" s="1"/>
      <c r="I212" s="1"/>
      <c r="J212" s="1"/>
      <c r="K212" s="1"/>
      <c r="L212" s="1"/>
      <c r="M212" s="1"/>
      <c r="N212" s="1"/>
      <c r="O212" s="1"/>
      <c r="P212" s="1"/>
      <c r="Q212" s="1"/>
      <c r="R212" s="2"/>
      <c r="S212" s="1"/>
      <c r="T212" s="1"/>
      <c r="U212" s="1"/>
    </row>
    <row r="213" spans="1:21" ht="14.25" customHeight="1" x14ac:dyDescent="0.4">
      <c r="A213" s="1"/>
      <c r="B213" s="1"/>
      <c r="C213" s="1"/>
      <c r="D213" s="1"/>
      <c r="E213" s="1"/>
      <c r="F213" s="1"/>
      <c r="G213" s="1"/>
      <c r="H213" s="1"/>
      <c r="I213" s="1"/>
      <c r="J213" s="1"/>
      <c r="K213" s="1"/>
      <c r="L213" s="1"/>
      <c r="M213" s="1"/>
      <c r="N213" s="1"/>
      <c r="O213" s="1"/>
      <c r="P213" s="1"/>
      <c r="Q213" s="1"/>
      <c r="R213" s="2"/>
      <c r="S213" s="1"/>
      <c r="T213" s="1"/>
      <c r="U213" s="1"/>
    </row>
    <row r="214" spans="1:21" ht="14.25" customHeight="1" x14ac:dyDescent="0.4">
      <c r="A214" s="1"/>
      <c r="B214" s="1"/>
      <c r="C214" s="1"/>
      <c r="D214" s="1"/>
      <c r="E214" s="1"/>
      <c r="F214" s="1"/>
      <c r="G214" s="1"/>
      <c r="H214" s="1"/>
      <c r="I214" s="1"/>
      <c r="J214" s="1"/>
      <c r="K214" s="1"/>
      <c r="L214" s="1"/>
      <c r="M214" s="1"/>
      <c r="N214" s="1"/>
      <c r="O214" s="1"/>
      <c r="P214" s="1"/>
      <c r="Q214" s="1"/>
      <c r="R214" s="2"/>
      <c r="S214" s="1"/>
      <c r="T214" s="1"/>
      <c r="U214" s="1"/>
    </row>
    <row r="215" spans="1:21" ht="14.25" customHeight="1" x14ac:dyDescent="0.4">
      <c r="A215" s="1"/>
      <c r="B215" s="1"/>
      <c r="C215" s="1"/>
      <c r="D215" s="1"/>
      <c r="E215" s="1"/>
      <c r="F215" s="1"/>
      <c r="G215" s="1"/>
      <c r="H215" s="1"/>
      <c r="I215" s="1"/>
      <c r="J215" s="1"/>
      <c r="K215" s="1"/>
      <c r="L215" s="1"/>
      <c r="M215" s="1"/>
      <c r="N215" s="1"/>
      <c r="O215" s="1"/>
      <c r="P215" s="1"/>
      <c r="Q215" s="1"/>
      <c r="R215" s="2"/>
      <c r="S215" s="1"/>
      <c r="T215" s="1"/>
      <c r="U215" s="1"/>
    </row>
    <row r="216" spans="1:21" ht="14.25" customHeight="1" x14ac:dyDescent="0.4">
      <c r="A216" s="1"/>
      <c r="B216" s="1"/>
      <c r="C216" s="1"/>
      <c r="D216" s="1"/>
      <c r="E216" s="1"/>
      <c r="F216" s="1"/>
      <c r="G216" s="1"/>
      <c r="H216" s="1"/>
      <c r="I216" s="1"/>
      <c r="J216" s="1"/>
      <c r="K216" s="1"/>
      <c r="L216" s="1"/>
      <c r="M216" s="1"/>
      <c r="N216" s="1"/>
      <c r="O216" s="1"/>
      <c r="P216" s="1"/>
      <c r="Q216" s="1"/>
      <c r="R216" s="2"/>
      <c r="S216" s="1"/>
      <c r="T216" s="1"/>
      <c r="U216" s="1"/>
    </row>
    <row r="217" spans="1:21" ht="14.25" customHeight="1" x14ac:dyDescent="0.4">
      <c r="A217" s="1"/>
      <c r="B217" s="1"/>
      <c r="C217" s="1"/>
      <c r="D217" s="1"/>
      <c r="E217" s="1"/>
      <c r="F217" s="1"/>
      <c r="G217" s="1"/>
      <c r="H217" s="1"/>
      <c r="I217" s="1"/>
      <c r="J217" s="1"/>
      <c r="K217" s="1"/>
      <c r="L217" s="1"/>
      <c r="M217" s="1"/>
      <c r="N217" s="1"/>
      <c r="O217" s="1"/>
      <c r="P217" s="1"/>
      <c r="Q217" s="1"/>
      <c r="R217" s="2"/>
      <c r="S217" s="1"/>
      <c r="T217" s="1"/>
      <c r="U217" s="1"/>
    </row>
    <row r="218" spans="1:21" ht="14.25" customHeight="1" x14ac:dyDescent="0.4">
      <c r="A218" s="1"/>
      <c r="B218" s="1"/>
      <c r="C218" s="1"/>
      <c r="D218" s="1"/>
      <c r="E218" s="1"/>
      <c r="F218" s="1"/>
      <c r="G218" s="1"/>
      <c r="H218" s="1"/>
      <c r="I218" s="1"/>
      <c r="J218" s="1"/>
      <c r="K218" s="1"/>
      <c r="L218" s="1"/>
      <c r="M218" s="1"/>
      <c r="N218" s="1"/>
      <c r="O218" s="1"/>
      <c r="P218" s="1"/>
      <c r="Q218" s="1"/>
      <c r="R218" s="2"/>
      <c r="S218" s="1"/>
      <c r="T218" s="1"/>
      <c r="U218" s="1"/>
    </row>
    <row r="219" spans="1:21" ht="14.25" customHeight="1" x14ac:dyDescent="0.4">
      <c r="A219" s="1"/>
      <c r="B219" s="1"/>
      <c r="C219" s="1"/>
      <c r="D219" s="1"/>
      <c r="E219" s="1"/>
      <c r="F219" s="1"/>
      <c r="G219" s="1"/>
      <c r="H219" s="1"/>
      <c r="I219" s="1"/>
      <c r="J219" s="1"/>
      <c r="K219" s="1"/>
      <c r="L219" s="1"/>
      <c r="M219" s="1"/>
      <c r="N219" s="1"/>
      <c r="O219" s="1"/>
      <c r="P219" s="1"/>
      <c r="Q219" s="1"/>
      <c r="R219" s="2"/>
      <c r="S219" s="1"/>
      <c r="T219" s="1"/>
      <c r="U219" s="1"/>
    </row>
    <row r="220" spans="1:21" ht="14.25" customHeight="1" x14ac:dyDescent="0.4">
      <c r="A220" s="1"/>
      <c r="B220" s="1"/>
      <c r="C220" s="1"/>
      <c r="D220" s="1"/>
      <c r="E220" s="1"/>
      <c r="F220" s="1"/>
      <c r="G220" s="1"/>
      <c r="H220" s="1"/>
      <c r="I220" s="1"/>
      <c r="J220" s="1"/>
      <c r="K220" s="1"/>
      <c r="L220" s="1"/>
      <c r="M220" s="1"/>
      <c r="N220" s="1"/>
      <c r="O220" s="1"/>
      <c r="P220" s="1"/>
      <c r="Q220" s="1"/>
      <c r="R220" s="2"/>
      <c r="S220" s="1"/>
      <c r="T220" s="1"/>
      <c r="U220" s="1"/>
    </row>
    <row r="221" spans="1:21" ht="14.25" customHeight="1" x14ac:dyDescent="0.4">
      <c r="A221" s="1"/>
      <c r="B221" s="1"/>
      <c r="C221" s="1"/>
      <c r="D221" s="1"/>
      <c r="E221" s="1"/>
      <c r="F221" s="1"/>
      <c r="G221" s="1"/>
      <c r="H221" s="1"/>
      <c r="I221" s="1"/>
      <c r="J221" s="1"/>
      <c r="K221" s="1"/>
      <c r="L221" s="1"/>
      <c r="M221" s="1"/>
      <c r="N221" s="1"/>
      <c r="O221" s="1"/>
      <c r="P221" s="1"/>
      <c r="Q221" s="1"/>
      <c r="R221" s="2"/>
      <c r="S221" s="1"/>
      <c r="T221" s="1"/>
      <c r="U221" s="1"/>
    </row>
    <row r="222" spans="1:21" ht="14.25" customHeight="1" x14ac:dyDescent="0.4">
      <c r="A222" s="1"/>
      <c r="B222" s="1"/>
      <c r="C222" s="1"/>
      <c r="D222" s="1"/>
      <c r="E222" s="1"/>
      <c r="F222" s="1"/>
      <c r="G222" s="1"/>
      <c r="H222" s="1"/>
      <c r="I222" s="1"/>
      <c r="J222" s="1"/>
      <c r="K222" s="1"/>
      <c r="L222" s="1"/>
      <c r="M222" s="1"/>
      <c r="N222" s="1"/>
      <c r="O222" s="1"/>
      <c r="P222" s="1"/>
      <c r="Q222" s="1"/>
      <c r="R222" s="2"/>
      <c r="S222" s="1"/>
      <c r="T222" s="1"/>
      <c r="U222" s="1"/>
    </row>
    <row r="223" spans="1:21" ht="14.25" customHeight="1" x14ac:dyDescent="0.4">
      <c r="A223" s="1"/>
      <c r="B223" s="1"/>
      <c r="D223" s="1"/>
      <c r="E223" s="1"/>
      <c r="F223" s="1"/>
      <c r="G223" s="1"/>
      <c r="H223" s="1"/>
      <c r="I223" s="1"/>
      <c r="R223" s="2"/>
      <c r="S223" s="1"/>
      <c r="T223" s="1"/>
      <c r="U223" s="1"/>
    </row>
    <row r="224" spans="1:21" ht="14.25" customHeight="1" x14ac:dyDescent="0.4">
      <c r="A224" s="1"/>
      <c r="B224" s="1"/>
      <c r="D224" s="1"/>
      <c r="E224" s="1"/>
      <c r="F224" s="1"/>
      <c r="G224" s="1"/>
      <c r="H224" s="1"/>
      <c r="I224" s="1"/>
      <c r="R224" s="2"/>
      <c r="S224" s="1"/>
      <c r="T224" s="1"/>
      <c r="U224" s="1"/>
    </row>
    <row r="225" spans="1:21" ht="14.25" customHeight="1" x14ac:dyDescent="0.4">
      <c r="A225" s="1"/>
      <c r="B225" s="1"/>
      <c r="D225" s="1"/>
      <c r="E225" s="1"/>
      <c r="F225" s="1"/>
      <c r="G225" s="1"/>
      <c r="H225" s="1"/>
      <c r="I225" s="1"/>
      <c r="R225" s="2"/>
      <c r="S225" s="1"/>
      <c r="T225" s="1"/>
      <c r="U225" s="1"/>
    </row>
    <row r="226" spans="1:21" ht="14.25" customHeight="1" x14ac:dyDescent="0.4">
      <c r="A226" s="1"/>
      <c r="B226" s="1"/>
      <c r="D226" s="1"/>
      <c r="E226" s="1"/>
      <c r="F226" s="1"/>
      <c r="G226" s="1"/>
      <c r="H226" s="1"/>
      <c r="I226" s="1"/>
      <c r="R226" s="2"/>
      <c r="S226" s="1"/>
      <c r="T226" s="1"/>
      <c r="U226" s="1"/>
    </row>
    <row r="227" spans="1:21" ht="14.25" customHeight="1" x14ac:dyDescent="0.4">
      <c r="A227" s="1"/>
      <c r="B227" s="1"/>
      <c r="D227" s="1"/>
      <c r="E227" s="1"/>
      <c r="F227" s="1"/>
      <c r="G227" s="1"/>
      <c r="H227" s="1"/>
      <c r="I227" s="1"/>
      <c r="R227" s="2"/>
      <c r="S227" s="1"/>
      <c r="T227" s="1"/>
      <c r="U227" s="1"/>
    </row>
    <row r="228" spans="1:21" ht="14.25" customHeight="1" x14ac:dyDescent="0.4">
      <c r="A228" s="1"/>
      <c r="B228" s="1"/>
      <c r="D228" s="1"/>
      <c r="E228" s="1"/>
      <c r="F228" s="1"/>
      <c r="G228" s="1"/>
      <c r="H228" s="1"/>
      <c r="I228" s="1"/>
      <c r="R228" s="2"/>
      <c r="S228" s="1"/>
      <c r="T228" s="1"/>
      <c r="U228" s="1"/>
    </row>
    <row r="229" spans="1:21" ht="14.25" customHeight="1" x14ac:dyDescent="0.4">
      <c r="A229" s="1"/>
      <c r="B229" s="1"/>
      <c r="D229" s="1"/>
      <c r="E229" s="1"/>
      <c r="F229" s="1"/>
      <c r="G229" s="1"/>
      <c r="H229" s="1"/>
      <c r="I229" s="1"/>
      <c r="R229" s="2"/>
      <c r="S229" s="1"/>
      <c r="T229" s="1"/>
      <c r="U229" s="1"/>
    </row>
    <row r="230" spans="1:21" ht="14.25" customHeight="1" x14ac:dyDescent="0.4">
      <c r="A230" s="1"/>
      <c r="B230" s="1"/>
      <c r="D230" s="1"/>
      <c r="E230" s="1"/>
      <c r="F230" s="1"/>
      <c r="G230" s="1"/>
      <c r="H230" s="1"/>
      <c r="I230" s="1"/>
      <c r="R230" s="2"/>
      <c r="S230" s="1"/>
      <c r="T230" s="1"/>
      <c r="U230" s="1"/>
    </row>
    <row r="231" spans="1:21" ht="14.25" customHeight="1" x14ac:dyDescent="0.4">
      <c r="A231" s="1"/>
      <c r="B231" s="1"/>
      <c r="D231" s="1"/>
      <c r="E231" s="1"/>
      <c r="F231" s="1"/>
      <c r="G231" s="1"/>
      <c r="H231" s="1"/>
      <c r="I231" s="1"/>
      <c r="R231" s="2"/>
      <c r="S231" s="1"/>
      <c r="T231" s="1"/>
      <c r="U231" s="1"/>
    </row>
    <row r="232" spans="1:21" ht="14.25" customHeight="1" x14ac:dyDescent="0.4">
      <c r="A232" s="1"/>
      <c r="B232" s="1"/>
      <c r="D232" s="1"/>
      <c r="E232" s="1"/>
      <c r="F232" s="1"/>
      <c r="G232" s="1"/>
      <c r="H232" s="1"/>
      <c r="I232" s="1"/>
      <c r="R232" s="2"/>
      <c r="S232" s="1"/>
      <c r="T232" s="1"/>
      <c r="U232" s="1"/>
    </row>
    <row r="233" spans="1:21" ht="14.25" customHeight="1" x14ac:dyDescent="0.4">
      <c r="A233" s="1"/>
      <c r="B233" s="1"/>
      <c r="D233" s="1"/>
      <c r="E233" s="1"/>
      <c r="F233" s="1"/>
      <c r="G233" s="1"/>
      <c r="H233" s="1"/>
      <c r="I233" s="1"/>
      <c r="R233" s="2"/>
      <c r="S233" s="1"/>
      <c r="T233" s="1"/>
      <c r="U233" s="1"/>
    </row>
    <row r="234" spans="1:21" ht="14.25" customHeight="1" x14ac:dyDescent="0.4">
      <c r="A234" s="1"/>
      <c r="B234" s="1"/>
      <c r="D234" s="1"/>
      <c r="E234" s="1"/>
      <c r="F234" s="1"/>
      <c r="G234" s="1"/>
      <c r="H234" s="1"/>
      <c r="I234" s="1"/>
      <c r="R234" s="2"/>
      <c r="S234" s="1"/>
      <c r="T234" s="1"/>
      <c r="U234" s="1"/>
    </row>
    <row r="235" spans="1:21" ht="14.25" customHeight="1" x14ac:dyDescent="0.4">
      <c r="A235" s="1"/>
      <c r="B235" s="1"/>
      <c r="D235" s="1"/>
      <c r="E235" s="1"/>
      <c r="F235" s="1"/>
      <c r="G235" s="1"/>
      <c r="H235" s="1"/>
      <c r="I235" s="1"/>
      <c r="R235" s="2"/>
      <c r="S235" s="1"/>
      <c r="T235" s="1"/>
      <c r="U235" s="1"/>
    </row>
    <row r="236" spans="1:21" ht="14.25" customHeight="1" x14ac:dyDescent="0.4">
      <c r="A236" s="1"/>
      <c r="B236" s="1"/>
      <c r="D236" s="1"/>
      <c r="E236" s="1"/>
      <c r="F236" s="1"/>
      <c r="G236" s="1"/>
      <c r="H236" s="1"/>
      <c r="I236" s="1"/>
      <c r="R236" s="2"/>
      <c r="S236" s="1"/>
      <c r="T236" s="1"/>
      <c r="U236" s="1"/>
    </row>
    <row r="237" spans="1:21" ht="14.25" customHeight="1" x14ac:dyDescent="0.4">
      <c r="A237" s="1"/>
      <c r="B237" s="1"/>
      <c r="D237" s="1"/>
      <c r="E237" s="1"/>
      <c r="F237" s="1"/>
      <c r="G237" s="1"/>
      <c r="H237" s="1"/>
      <c r="I237" s="1"/>
      <c r="R237" s="2"/>
      <c r="S237" s="1"/>
      <c r="T237" s="1"/>
      <c r="U237" s="1"/>
    </row>
    <row r="238" spans="1:21" ht="14.25" customHeight="1" x14ac:dyDescent="0.4">
      <c r="A238" s="1"/>
      <c r="B238" s="1"/>
      <c r="D238" s="1"/>
      <c r="E238" s="1"/>
      <c r="F238" s="1"/>
      <c r="G238" s="1"/>
      <c r="H238" s="1"/>
      <c r="I238" s="1"/>
      <c r="R238" s="2"/>
      <c r="S238" s="1"/>
      <c r="T238" s="1"/>
      <c r="U238" s="1"/>
    </row>
    <row r="239" spans="1:21" ht="14.25" customHeight="1" x14ac:dyDescent="0.4">
      <c r="A239" s="1"/>
      <c r="B239" s="1"/>
      <c r="D239" s="1"/>
      <c r="E239" s="1"/>
      <c r="F239" s="1"/>
      <c r="G239" s="1"/>
      <c r="H239" s="1"/>
      <c r="I239" s="1"/>
      <c r="R239" s="2"/>
      <c r="S239" s="1"/>
      <c r="T239" s="1"/>
      <c r="U239" s="1"/>
    </row>
    <row r="240" spans="1:21" ht="14.25" customHeight="1" x14ac:dyDescent="0.4">
      <c r="A240" s="1"/>
      <c r="B240" s="1"/>
      <c r="D240" s="1"/>
      <c r="E240" s="1"/>
      <c r="F240" s="1"/>
      <c r="G240" s="1"/>
      <c r="H240" s="1"/>
      <c r="I240" s="1"/>
      <c r="R240" s="2"/>
      <c r="S240" s="1"/>
      <c r="T240" s="1"/>
      <c r="U240" s="1"/>
    </row>
    <row r="241" spans="1:21" ht="14.25" customHeight="1" x14ac:dyDescent="0.4">
      <c r="A241" s="1"/>
      <c r="B241" s="1"/>
      <c r="D241" s="1"/>
      <c r="E241" s="1"/>
      <c r="F241" s="1"/>
      <c r="G241" s="1"/>
      <c r="H241" s="1"/>
      <c r="I241" s="1"/>
      <c r="R241" s="2"/>
      <c r="S241" s="1"/>
      <c r="T241" s="1"/>
      <c r="U241" s="1"/>
    </row>
    <row r="242" spans="1:21" ht="14.25" customHeight="1" x14ac:dyDescent="0.4">
      <c r="A242" s="1"/>
      <c r="B242" s="1"/>
      <c r="D242" s="1"/>
      <c r="E242" s="1"/>
      <c r="F242" s="1"/>
      <c r="G242" s="1"/>
      <c r="H242" s="1"/>
      <c r="I242" s="1"/>
      <c r="R242" s="2"/>
      <c r="S242" s="1"/>
      <c r="T242" s="1"/>
      <c r="U242" s="1"/>
    </row>
    <row r="243" spans="1:21" ht="14.25" customHeight="1" x14ac:dyDescent="0.4">
      <c r="A243" s="1"/>
      <c r="B243" s="1"/>
      <c r="D243" s="1"/>
      <c r="E243" s="1"/>
      <c r="F243" s="1"/>
      <c r="G243" s="1"/>
      <c r="H243" s="1"/>
      <c r="I243" s="1"/>
      <c r="R243" s="2"/>
      <c r="S243" s="1"/>
      <c r="T243" s="1"/>
      <c r="U243" s="1"/>
    </row>
    <row r="244" spans="1:21" ht="14.25" customHeight="1" x14ac:dyDescent="0.4">
      <c r="A244" s="1"/>
      <c r="B244" s="1"/>
      <c r="D244" s="1"/>
      <c r="E244" s="1"/>
      <c r="F244" s="1"/>
      <c r="G244" s="1"/>
      <c r="H244" s="1"/>
      <c r="I244" s="1"/>
      <c r="R244" s="2"/>
      <c r="S244" s="1"/>
      <c r="T244" s="1"/>
      <c r="U244" s="1"/>
    </row>
    <row r="245" spans="1:21" ht="14.25" customHeight="1" x14ac:dyDescent="0.4">
      <c r="A245" s="1"/>
      <c r="B245" s="1"/>
      <c r="D245" s="1"/>
      <c r="E245" s="1"/>
      <c r="F245" s="1"/>
      <c r="G245" s="1"/>
      <c r="H245" s="1"/>
      <c r="I245" s="1"/>
      <c r="R245" s="2"/>
      <c r="S245" s="1"/>
      <c r="T245" s="1"/>
      <c r="U245" s="1"/>
    </row>
    <row r="246" spans="1:21" ht="14.25" customHeight="1" x14ac:dyDescent="0.4">
      <c r="A246" s="1"/>
      <c r="B246" s="1"/>
      <c r="D246" s="1"/>
      <c r="E246" s="1"/>
      <c r="F246" s="1"/>
      <c r="G246" s="1"/>
      <c r="H246" s="1"/>
      <c r="I246" s="1"/>
      <c r="R246" s="2"/>
      <c r="S246" s="1"/>
      <c r="T246" s="1"/>
      <c r="U246" s="1"/>
    </row>
    <row r="247" spans="1:21" ht="14.25" customHeight="1" x14ac:dyDescent="0.4">
      <c r="A247" s="1"/>
      <c r="B247" s="1"/>
      <c r="D247" s="1"/>
      <c r="E247" s="1"/>
      <c r="F247" s="1"/>
      <c r="G247" s="1"/>
      <c r="H247" s="1"/>
      <c r="I247" s="1"/>
      <c r="R247" s="2"/>
      <c r="S247" s="1"/>
      <c r="T247" s="1"/>
      <c r="U247" s="1"/>
    </row>
    <row r="248" spans="1:21" ht="14.25" customHeight="1" x14ac:dyDescent="0.4">
      <c r="A248" s="1"/>
      <c r="B248" s="1"/>
      <c r="D248" s="1"/>
      <c r="E248" s="1"/>
      <c r="F248" s="1"/>
      <c r="G248" s="1"/>
      <c r="H248" s="1"/>
      <c r="I248" s="1"/>
      <c r="R248" s="2"/>
      <c r="S248" s="1"/>
      <c r="T248" s="1"/>
      <c r="U248" s="1"/>
    </row>
    <row r="249" spans="1:21" ht="14.25" customHeight="1" x14ac:dyDescent="0.4">
      <c r="A249" s="1"/>
      <c r="B249" s="1"/>
      <c r="D249" s="1"/>
      <c r="E249" s="1"/>
      <c r="F249" s="1"/>
      <c r="G249" s="1"/>
      <c r="H249" s="1"/>
      <c r="I249" s="1"/>
      <c r="R249" s="2"/>
      <c r="S249" s="1"/>
      <c r="T249" s="1"/>
      <c r="U249" s="1"/>
    </row>
    <row r="250" spans="1:21" ht="14.25" customHeight="1" x14ac:dyDescent="0.4">
      <c r="A250" s="1"/>
      <c r="B250" s="1"/>
      <c r="D250" s="1"/>
      <c r="E250" s="1"/>
      <c r="F250" s="1"/>
      <c r="G250" s="1"/>
      <c r="H250" s="1"/>
      <c r="I250" s="1"/>
      <c r="R250" s="2"/>
      <c r="S250" s="1"/>
      <c r="T250" s="1"/>
      <c r="U250" s="1"/>
    </row>
    <row r="251" spans="1:21" ht="14.25" customHeight="1" x14ac:dyDescent="0.4">
      <c r="A251" s="1"/>
      <c r="B251" s="1"/>
      <c r="D251" s="1"/>
      <c r="E251" s="1"/>
      <c r="F251" s="1"/>
      <c r="G251" s="1"/>
      <c r="H251" s="1"/>
      <c r="I251" s="1"/>
      <c r="R251" s="2"/>
      <c r="S251" s="1"/>
      <c r="T251" s="1"/>
      <c r="U251" s="1"/>
    </row>
    <row r="252" spans="1:21" ht="14.25" customHeight="1" x14ac:dyDescent="0.4">
      <c r="A252" s="1"/>
      <c r="B252" s="1"/>
      <c r="D252" s="1"/>
      <c r="E252" s="1"/>
      <c r="F252" s="1"/>
      <c r="G252" s="1"/>
      <c r="H252" s="1"/>
      <c r="I252" s="1"/>
      <c r="R252" s="2"/>
      <c r="S252" s="1"/>
      <c r="T252" s="1"/>
      <c r="U252" s="1"/>
    </row>
    <row r="253" spans="1:21" ht="14.25" customHeight="1" x14ac:dyDescent="0.4">
      <c r="A253" s="1"/>
      <c r="B253" s="1"/>
      <c r="D253" s="1"/>
      <c r="E253" s="1"/>
      <c r="F253" s="1"/>
      <c r="G253" s="1"/>
      <c r="H253" s="1"/>
      <c r="I253" s="1"/>
      <c r="R253" s="2"/>
      <c r="S253" s="1"/>
      <c r="T253" s="1"/>
      <c r="U253" s="1"/>
    </row>
    <row r="254" spans="1:21" ht="14.25" customHeight="1" x14ac:dyDescent="0.4">
      <c r="A254" s="1"/>
      <c r="B254" s="1"/>
      <c r="D254" s="1"/>
      <c r="E254" s="1"/>
      <c r="F254" s="1"/>
      <c r="G254" s="1"/>
      <c r="H254" s="1"/>
      <c r="I254" s="1"/>
      <c r="R254" s="2"/>
      <c r="S254" s="1"/>
      <c r="T254" s="1"/>
      <c r="U254" s="1"/>
    </row>
    <row r="255" spans="1:21" ht="14.25" customHeight="1" x14ac:dyDescent="0.4">
      <c r="A255" s="1"/>
      <c r="B255" s="1"/>
      <c r="D255" s="1"/>
      <c r="E255" s="1"/>
      <c r="F255" s="1"/>
      <c r="G255" s="1"/>
      <c r="H255" s="1"/>
      <c r="I255" s="1"/>
      <c r="R255" s="2"/>
      <c r="S255" s="1"/>
      <c r="T255" s="1"/>
      <c r="U255" s="1"/>
    </row>
    <row r="256" spans="1:21" ht="14.25" customHeight="1" x14ac:dyDescent="0.4">
      <c r="A256" s="1"/>
      <c r="B256" s="1"/>
      <c r="D256" s="1"/>
      <c r="E256" s="1"/>
      <c r="F256" s="1"/>
      <c r="G256" s="1"/>
      <c r="H256" s="1"/>
      <c r="I256" s="1"/>
      <c r="R256" s="2"/>
      <c r="S256" s="1"/>
      <c r="T256" s="1"/>
      <c r="U256" s="1"/>
    </row>
    <row r="257" spans="1:21" ht="14.25" customHeight="1" x14ac:dyDescent="0.4">
      <c r="A257" s="1"/>
      <c r="B257" s="1"/>
      <c r="D257" s="1"/>
      <c r="E257" s="1"/>
      <c r="F257" s="1"/>
      <c r="G257" s="1"/>
      <c r="H257" s="1"/>
      <c r="I257" s="1"/>
      <c r="R257" s="2"/>
      <c r="S257" s="1"/>
      <c r="T257" s="1"/>
      <c r="U257" s="1"/>
    </row>
    <row r="258" spans="1:21" ht="14.25" customHeight="1" x14ac:dyDescent="0.4">
      <c r="A258" s="1"/>
      <c r="B258" s="1"/>
      <c r="D258" s="1"/>
      <c r="E258" s="1"/>
      <c r="F258" s="1"/>
      <c r="G258" s="1"/>
      <c r="H258" s="1"/>
      <c r="I258" s="1"/>
      <c r="R258" s="2"/>
      <c r="S258" s="1"/>
      <c r="T258" s="1"/>
      <c r="U258" s="1"/>
    </row>
    <row r="259" spans="1:21" ht="14.25" customHeight="1" x14ac:dyDescent="0.4">
      <c r="A259" s="1"/>
      <c r="B259" s="1"/>
      <c r="D259" s="1"/>
      <c r="E259" s="1"/>
      <c r="F259" s="1"/>
      <c r="G259" s="1"/>
      <c r="H259" s="1"/>
      <c r="I259" s="1"/>
      <c r="R259" s="2"/>
      <c r="S259" s="1"/>
      <c r="T259" s="1"/>
      <c r="U259" s="1"/>
    </row>
    <row r="260" spans="1:21" ht="14.25" customHeight="1" x14ac:dyDescent="0.4">
      <c r="A260" s="1"/>
      <c r="B260" s="1"/>
      <c r="D260" s="1"/>
      <c r="E260" s="1"/>
      <c r="F260" s="1"/>
      <c r="G260" s="1"/>
      <c r="H260" s="1"/>
      <c r="I260" s="1"/>
      <c r="R260" s="2"/>
      <c r="S260" s="1"/>
      <c r="T260" s="1"/>
      <c r="U260" s="1"/>
    </row>
    <row r="261" spans="1:21" ht="14.25" customHeight="1" x14ac:dyDescent="0.4">
      <c r="A261" s="1"/>
      <c r="B261" s="1"/>
      <c r="D261" s="1"/>
      <c r="E261" s="1"/>
      <c r="F261" s="1"/>
      <c r="G261" s="1"/>
      <c r="H261" s="1"/>
      <c r="I261" s="1"/>
      <c r="R261" s="2"/>
      <c r="S261" s="1"/>
      <c r="T261" s="1"/>
      <c r="U261" s="1"/>
    </row>
    <row r="262" spans="1:21" ht="14.25" customHeight="1" x14ac:dyDescent="0.4">
      <c r="A262" s="1"/>
      <c r="B262" s="1"/>
      <c r="D262" s="1"/>
      <c r="E262" s="1"/>
      <c r="F262" s="1"/>
      <c r="G262" s="1"/>
      <c r="H262" s="1"/>
      <c r="I262" s="1"/>
      <c r="R262" s="2"/>
      <c r="S262" s="1"/>
      <c r="T262" s="1"/>
      <c r="U262" s="1"/>
    </row>
    <row r="263" spans="1:21" ht="14.25" customHeight="1" x14ac:dyDescent="0.4">
      <c r="A263" s="1"/>
      <c r="B263" s="1"/>
      <c r="D263" s="1"/>
      <c r="E263" s="1"/>
      <c r="F263" s="1"/>
      <c r="G263" s="1"/>
      <c r="H263" s="1"/>
      <c r="I263" s="1"/>
      <c r="R263" s="2"/>
      <c r="S263" s="1"/>
      <c r="T263" s="1"/>
      <c r="U263" s="1"/>
    </row>
    <row r="264" spans="1:21" ht="14.25" customHeight="1" x14ac:dyDescent="0.4">
      <c r="A264" s="1"/>
      <c r="B264" s="1"/>
      <c r="D264" s="1"/>
      <c r="E264" s="1"/>
      <c r="F264" s="1"/>
      <c r="G264" s="1"/>
      <c r="H264" s="1"/>
      <c r="I264" s="1"/>
      <c r="R264" s="2"/>
      <c r="S264" s="1"/>
      <c r="T264" s="1"/>
      <c r="U264" s="1"/>
    </row>
    <row r="265" spans="1:21" ht="14.25" customHeight="1" x14ac:dyDescent="0.4">
      <c r="A265" s="1"/>
      <c r="B265" s="1"/>
      <c r="D265" s="1"/>
      <c r="E265" s="1"/>
      <c r="F265" s="1"/>
      <c r="G265" s="1"/>
      <c r="H265" s="1"/>
      <c r="I265" s="1"/>
      <c r="R265" s="2"/>
      <c r="S265" s="1"/>
      <c r="T265" s="1"/>
      <c r="U265" s="1"/>
    </row>
    <row r="266" spans="1:21" ht="14.25" customHeight="1" x14ac:dyDescent="0.4">
      <c r="A266" s="1"/>
      <c r="B266" s="1"/>
      <c r="D266" s="1"/>
      <c r="E266" s="1"/>
      <c r="F266" s="1"/>
      <c r="G266" s="1"/>
      <c r="H266" s="1"/>
      <c r="I266" s="1"/>
      <c r="R266" s="2"/>
      <c r="S266" s="1"/>
      <c r="T266" s="1"/>
      <c r="U266" s="1"/>
    </row>
    <row r="267" spans="1:21" ht="14.25" customHeight="1" x14ac:dyDescent="0.4">
      <c r="A267" s="1"/>
      <c r="B267" s="1"/>
      <c r="D267" s="1"/>
      <c r="E267" s="1"/>
      <c r="F267" s="1"/>
      <c r="G267" s="1"/>
      <c r="H267" s="1"/>
      <c r="I267" s="1"/>
      <c r="R267" s="2"/>
      <c r="S267" s="1"/>
      <c r="T267" s="1"/>
      <c r="U267" s="1"/>
    </row>
    <row r="268" spans="1:21" ht="14.25" customHeight="1" x14ac:dyDescent="0.4">
      <c r="A268" s="1"/>
      <c r="B268" s="1"/>
      <c r="D268" s="1"/>
      <c r="E268" s="1"/>
      <c r="F268" s="1"/>
      <c r="G268" s="1"/>
      <c r="H268" s="1"/>
      <c r="I268" s="1"/>
      <c r="R268" s="2"/>
      <c r="S268" s="1"/>
      <c r="T268" s="1"/>
      <c r="U268" s="1"/>
    </row>
    <row r="269" spans="1:21" ht="14.25" customHeight="1" x14ac:dyDescent="0.4">
      <c r="A269" s="1"/>
      <c r="B269" s="1"/>
      <c r="D269" s="1"/>
      <c r="E269" s="1"/>
      <c r="F269" s="1"/>
      <c r="G269" s="1"/>
      <c r="H269" s="1"/>
      <c r="I269" s="1"/>
      <c r="R269" s="2"/>
      <c r="S269" s="1"/>
      <c r="T269" s="1"/>
      <c r="U269" s="1"/>
    </row>
    <row r="270" spans="1:21" ht="14.25" customHeight="1" x14ac:dyDescent="0.4">
      <c r="A270" s="1"/>
      <c r="B270" s="1"/>
      <c r="D270" s="1"/>
      <c r="E270" s="1"/>
      <c r="F270" s="1"/>
      <c r="G270" s="1"/>
      <c r="H270" s="1"/>
      <c r="I270" s="1"/>
      <c r="R270" s="2"/>
      <c r="S270" s="1"/>
      <c r="T270" s="1"/>
      <c r="U270" s="1"/>
    </row>
    <row r="271" spans="1:21" ht="14.25" customHeight="1" x14ac:dyDescent="0.4">
      <c r="A271" s="1"/>
      <c r="B271" s="1"/>
      <c r="D271" s="1"/>
      <c r="E271" s="1"/>
      <c r="F271" s="1"/>
      <c r="G271" s="1"/>
      <c r="H271" s="1"/>
      <c r="I271" s="1"/>
      <c r="R271" s="2"/>
      <c r="S271" s="1"/>
      <c r="T271" s="1"/>
      <c r="U271" s="1"/>
    </row>
    <row r="272" spans="1:21" ht="14.25" customHeight="1" x14ac:dyDescent="0.4">
      <c r="A272" s="1"/>
      <c r="B272" s="1"/>
      <c r="D272" s="1"/>
      <c r="E272" s="1"/>
      <c r="F272" s="1"/>
      <c r="G272" s="1"/>
      <c r="H272" s="1"/>
      <c r="I272" s="1"/>
      <c r="R272" s="2"/>
      <c r="S272" s="1"/>
      <c r="T272" s="1"/>
      <c r="U272" s="1"/>
    </row>
    <row r="273" spans="1:21" ht="14.25" customHeight="1" x14ac:dyDescent="0.4">
      <c r="A273" s="1"/>
      <c r="B273" s="1"/>
      <c r="D273" s="1"/>
      <c r="E273" s="1"/>
      <c r="F273" s="1"/>
      <c r="G273" s="1"/>
      <c r="H273" s="1"/>
      <c r="I273" s="1"/>
      <c r="R273" s="2"/>
      <c r="S273" s="1"/>
      <c r="T273" s="1"/>
      <c r="U273" s="1"/>
    </row>
    <row r="274" spans="1:21" ht="14.25" customHeight="1" x14ac:dyDescent="0.4">
      <c r="A274" s="1"/>
      <c r="B274" s="1"/>
      <c r="D274" s="1"/>
      <c r="E274" s="1"/>
      <c r="F274" s="1"/>
      <c r="G274" s="1"/>
      <c r="H274" s="1"/>
      <c r="I274" s="1"/>
      <c r="R274" s="2"/>
      <c r="S274" s="1"/>
      <c r="T274" s="1"/>
      <c r="U274" s="1"/>
    </row>
    <row r="275" spans="1:21" ht="14.25" customHeight="1" x14ac:dyDescent="0.4">
      <c r="A275" s="1"/>
      <c r="B275" s="1"/>
      <c r="D275" s="1"/>
      <c r="E275" s="1"/>
      <c r="F275" s="1"/>
      <c r="G275" s="1"/>
      <c r="H275" s="1"/>
      <c r="I275" s="1"/>
      <c r="R275" s="2"/>
      <c r="S275" s="1"/>
      <c r="T275" s="1"/>
      <c r="U275" s="1"/>
    </row>
    <row r="276" spans="1:21" ht="14.25" customHeight="1" x14ac:dyDescent="0.4">
      <c r="A276" s="1"/>
      <c r="B276" s="1"/>
      <c r="D276" s="1"/>
      <c r="E276" s="1"/>
      <c r="F276" s="1"/>
      <c r="G276" s="1"/>
      <c r="H276" s="1"/>
      <c r="I276" s="1"/>
      <c r="R276" s="2"/>
      <c r="S276" s="1"/>
      <c r="T276" s="1"/>
      <c r="U276" s="1"/>
    </row>
    <row r="277" spans="1:21" ht="14.25" customHeight="1" x14ac:dyDescent="0.4">
      <c r="A277" s="1"/>
      <c r="B277" s="1"/>
      <c r="D277" s="1"/>
      <c r="E277" s="1"/>
      <c r="F277" s="1"/>
      <c r="G277" s="1"/>
      <c r="H277" s="1"/>
      <c r="I277" s="1"/>
      <c r="R277" s="2"/>
      <c r="S277" s="1"/>
      <c r="T277" s="1"/>
      <c r="U277" s="1"/>
    </row>
    <row r="278" spans="1:21" ht="14.25" customHeight="1" x14ac:dyDescent="0.4">
      <c r="A278" s="1"/>
      <c r="B278" s="1"/>
      <c r="D278" s="1"/>
      <c r="E278" s="1"/>
      <c r="F278" s="1"/>
      <c r="G278" s="1"/>
      <c r="H278" s="1"/>
      <c r="I278" s="1"/>
      <c r="R278" s="2"/>
      <c r="S278" s="1"/>
      <c r="T278" s="1"/>
      <c r="U278" s="1"/>
    </row>
    <row r="279" spans="1:21" ht="14.25" customHeight="1" x14ac:dyDescent="0.4">
      <c r="A279" s="1"/>
      <c r="B279" s="1"/>
      <c r="D279" s="1"/>
      <c r="E279" s="1"/>
      <c r="F279" s="1"/>
      <c r="G279" s="1"/>
      <c r="H279" s="1"/>
      <c r="I279" s="1"/>
      <c r="R279" s="2"/>
      <c r="S279" s="1"/>
      <c r="T279" s="1"/>
      <c r="U279" s="1"/>
    </row>
    <row r="280" spans="1:21" ht="14.25" customHeight="1" x14ac:dyDescent="0.4">
      <c r="A280" s="1"/>
      <c r="B280" s="1"/>
      <c r="D280" s="1"/>
      <c r="E280" s="1"/>
      <c r="F280" s="1"/>
      <c r="G280" s="1"/>
      <c r="H280" s="1"/>
      <c r="I280" s="1"/>
      <c r="R280" s="2"/>
      <c r="S280" s="1"/>
      <c r="T280" s="1"/>
      <c r="U280" s="1"/>
    </row>
    <row r="281" spans="1:21" ht="14.25" customHeight="1" x14ac:dyDescent="0.4">
      <c r="A281" s="1"/>
      <c r="B281" s="1"/>
      <c r="D281" s="1"/>
      <c r="E281" s="1"/>
      <c r="F281" s="1"/>
      <c r="G281" s="1"/>
      <c r="H281" s="1"/>
      <c r="I281" s="1"/>
      <c r="R281" s="2"/>
      <c r="S281" s="1"/>
      <c r="T281" s="1"/>
      <c r="U281" s="1"/>
    </row>
    <row r="282" spans="1:21" ht="14.25" customHeight="1" x14ac:dyDescent="0.4">
      <c r="A282" s="1"/>
      <c r="B282" s="1"/>
      <c r="D282" s="1"/>
      <c r="E282" s="1"/>
      <c r="F282" s="1"/>
      <c r="G282" s="1"/>
      <c r="H282" s="1"/>
      <c r="I282" s="1"/>
      <c r="R282" s="2"/>
      <c r="S282" s="1"/>
      <c r="T282" s="1"/>
      <c r="U282" s="1"/>
    </row>
    <row r="283" spans="1:21" ht="14.25" customHeight="1" x14ac:dyDescent="0.4">
      <c r="A283" s="1"/>
      <c r="B283" s="1"/>
      <c r="D283" s="1"/>
      <c r="E283" s="1"/>
      <c r="F283" s="1"/>
      <c r="G283" s="1"/>
      <c r="H283" s="1"/>
      <c r="I283" s="1"/>
      <c r="R283" s="2"/>
      <c r="S283" s="1"/>
      <c r="T283" s="1"/>
      <c r="U283" s="1"/>
    </row>
    <row r="284" spans="1:21" ht="14.25" customHeight="1" x14ac:dyDescent="0.4">
      <c r="A284" s="1"/>
      <c r="B284" s="1"/>
      <c r="D284" s="1"/>
      <c r="E284" s="1"/>
      <c r="F284" s="1"/>
      <c r="G284" s="1"/>
      <c r="H284" s="1"/>
      <c r="I284" s="1"/>
      <c r="R284" s="2"/>
      <c r="S284" s="1"/>
      <c r="T284" s="1"/>
      <c r="U284" s="1"/>
    </row>
    <row r="285" spans="1:21" ht="14.25" customHeight="1" x14ac:dyDescent="0.4">
      <c r="A285" s="1"/>
      <c r="B285" s="1"/>
      <c r="D285" s="1"/>
      <c r="E285" s="1"/>
      <c r="F285" s="1"/>
      <c r="G285" s="1"/>
      <c r="H285" s="1"/>
      <c r="I285" s="1"/>
      <c r="R285" s="2"/>
      <c r="S285" s="1"/>
      <c r="T285" s="1"/>
      <c r="U285" s="1"/>
    </row>
    <row r="286" spans="1:21" ht="14.25" customHeight="1" x14ac:dyDescent="0.4">
      <c r="A286" s="1"/>
      <c r="B286" s="1"/>
      <c r="D286" s="1"/>
      <c r="E286" s="1"/>
      <c r="F286" s="1"/>
      <c r="G286" s="1"/>
      <c r="H286" s="1"/>
      <c r="I286" s="1"/>
      <c r="R286" s="2"/>
      <c r="S286" s="1"/>
      <c r="T286" s="1"/>
      <c r="U286" s="1"/>
    </row>
    <row r="287" spans="1:21" ht="14.25" customHeight="1" x14ac:dyDescent="0.4">
      <c r="A287" s="1"/>
      <c r="B287" s="1"/>
      <c r="D287" s="1"/>
      <c r="E287" s="1"/>
      <c r="F287" s="1"/>
      <c r="G287" s="1"/>
      <c r="H287" s="1"/>
      <c r="I287" s="1"/>
      <c r="R287" s="2"/>
      <c r="S287" s="1"/>
      <c r="T287" s="1"/>
      <c r="U287" s="1"/>
    </row>
    <row r="288" spans="1:21" ht="14.25" customHeight="1" x14ac:dyDescent="0.4">
      <c r="A288" s="1"/>
      <c r="B288" s="1"/>
      <c r="D288" s="1"/>
      <c r="E288" s="1"/>
      <c r="F288" s="1"/>
      <c r="G288" s="1"/>
      <c r="H288" s="1"/>
      <c r="I288" s="1"/>
      <c r="R288" s="2"/>
      <c r="S288" s="1"/>
      <c r="T288" s="1"/>
      <c r="U288" s="1"/>
    </row>
    <row r="289" spans="1:21" ht="14.25" customHeight="1" x14ac:dyDescent="0.4">
      <c r="A289" s="1"/>
      <c r="B289" s="1"/>
      <c r="D289" s="1"/>
      <c r="E289" s="1"/>
      <c r="F289" s="1"/>
      <c r="G289" s="1"/>
      <c r="H289" s="1"/>
      <c r="I289" s="1"/>
      <c r="R289" s="2"/>
      <c r="S289" s="1"/>
      <c r="T289" s="1"/>
      <c r="U289" s="1"/>
    </row>
    <row r="290" spans="1:21" ht="14.25" customHeight="1" x14ac:dyDescent="0.4">
      <c r="A290" s="1"/>
      <c r="B290" s="1"/>
      <c r="D290" s="1"/>
      <c r="E290" s="1"/>
      <c r="F290" s="1"/>
      <c r="G290" s="1"/>
      <c r="H290" s="1"/>
      <c r="I290" s="1"/>
      <c r="R290" s="2"/>
      <c r="S290" s="1"/>
      <c r="T290" s="1"/>
      <c r="U290" s="1"/>
    </row>
    <row r="291" spans="1:21" ht="14.25" customHeight="1" x14ac:dyDescent="0.4">
      <c r="A291" s="1"/>
      <c r="B291" s="1"/>
      <c r="D291" s="1"/>
      <c r="E291" s="1"/>
      <c r="F291" s="1"/>
      <c r="G291" s="1"/>
      <c r="H291" s="1"/>
      <c r="I291" s="1"/>
      <c r="R291" s="2"/>
      <c r="S291" s="1"/>
      <c r="T291" s="1"/>
      <c r="U291" s="1"/>
    </row>
    <row r="292" spans="1:21" ht="14.25" customHeight="1" x14ac:dyDescent="0.4">
      <c r="A292" s="1"/>
      <c r="B292" s="1"/>
      <c r="D292" s="1"/>
      <c r="E292" s="1"/>
      <c r="F292" s="1"/>
      <c r="G292" s="1"/>
      <c r="H292" s="1"/>
      <c r="I292" s="1"/>
      <c r="R292" s="2"/>
      <c r="S292" s="1"/>
      <c r="T292" s="1"/>
      <c r="U292" s="1"/>
    </row>
    <row r="293" spans="1:21" ht="14.25" customHeight="1" x14ac:dyDescent="0.4">
      <c r="A293" s="1"/>
      <c r="B293" s="1"/>
      <c r="D293" s="1"/>
      <c r="E293" s="1"/>
      <c r="F293" s="1"/>
      <c r="G293" s="1"/>
      <c r="H293" s="1"/>
      <c r="I293" s="1"/>
      <c r="R293" s="2"/>
      <c r="S293" s="1"/>
      <c r="T293" s="1"/>
      <c r="U293" s="1"/>
    </row>
    <row r="294" spans="1:21" ht="14.25" customHeight="1" x14ac:dyDescent="0.4">
      <c r="A294" s="1"/>
      <c r="B294" s="1"/>
      <c r="D294" s="1"/>
      <c r="E294" s="1"/>
      <c r="F294" s="1"/>
      <c r="G294" s="1"/>
      <c r="H294" s="1"/>
      <c r="I294" s="1"/>
      <c r="R294" s="2"/>
      <c r="S294" s="1"/>
      <c r="T294" s="1"/>
      <c r="U294" s="1"/>
    </row>
    <row r="295" spans="1:21" ht="14.25" customHeight="1" x14ac:dyDescent="0.4">
      <c r="A295" s="1"/>
      <c r="B295" s="1"/>
      <c r="D295" s="1"/>
      <c r="E295" s="1"/>
      <c r="F295" s="1"/>
      <c r="G295" s="1"/>
      <c r="H295" s="1"/>
      <c r="I295" s="1"/>
      <c r="R295" s="2"/>
      <c r="S295" s="1"/>
      <c r="T295" s="1"/>
      <c r="U295" s="1"/>
    </row>
    <row r="296" spans="1:21" ht="14.25" customHeight="1" x14ac:dyDescent="0.4">
      <c r="A296" s="1"/>
      <c r="B296" s="1"/>
      <c r="D296" s="1"/>
      <c r="E296" s="1"/>
      <c r="F296" s="1"/>
      <c r="G296" s="1"/>
      <c r="H296" s="1"/>
      <c r="I296" s="1"/>
      <c r="R296" s="2"/>
      <c r="S296" s="1"/>
      <c r="T296" s="1"/>
      <c r="U296" s="1"/>
    </row>
    <row r="297" spans="1:21" ht="14.25" customHeight="1" x14ac:dyDescent="0.4">
      <c r="A297" s="1"/>
      <c r="B297" s="1"/>
      <c r="D297" s="1"/>
      <c r="E297" s="1"/>
      <c r="F297" s="1"/>
      <c r="G297" s="1"/>
      <c r="H297" s="1"/>
      <c r="I297" s="1"/>
      <c r="R297" s="2"/>
      <c r="S297" s="1"/>
      <c r="T297" s="1"/>
      <c r="U297" s="1"/>
    </row>
    <row r="298" spans="1:21" ht="14.25" customHeight="1" x14ac:dyDescent="0.4">
      <c r="A298" s="1"/>
      <c r="B298" s="1"/>
      <c r="D298" s="1"/>
      <c r="E298" s="1"/>
      <c r="F298" s="1"/>
      <c r="G298" s="1"/>
      <c r="H298" s="1"/>
      <c r="I298" s="1"/>
      <c r="R298" s="2"/>
      <c r="S298" s="1"/>
      <c r="T298" s="1"/>
      <c r="U298" s="1"/>
    </row>
    <row r="299" spans="1:21" ht="14.25" customHeight="1" x14ac:dyDescent="0.4">
      <c r="A299" s="1"/>
      <c r="B299" s="1"/>
      <c r="D299" s="1"/>
      <c r="E299" s="1"/>
      <c r="F299" s="1"/>
      <c r="G299" s="1"/>
      <c r="H299" s="1"/>
      <c r="I299" s="1"/>
      <c r="R299" s="2"/>
      <c r="S299" s="1"/>
      <c r="T299" s="1"/>
      <c r="U299" s="1"/>
    </row>
    <row r="300" spans="1:21" ht="14.25" customHeight="1" x14ac:dyDescent="0.4">
      <c r="A300" s="1"/>
      <c r="B300" s="1"/>
      <c r="D300" s="1"/>
      <c r="E300" s="1"/>
      <c r="F300" s="1"/>
      <c r="G300" s="1"/>
      <c r="H300" s="1"/>
      <c r="I300" s="1"/>
      <c r="R300" s="2"/>
      <c r="S300" s="1"/>
      <c r="T300" s="1"/>
      <c r="U300" s="1"/>
    </row>
    <row r="301" spans="1:21" ht="14.25" customHeight="1" x14ac:dyDescent="0.4">
      <c r="A301" s="1"/>
      <c r="B301" s="1"/>
      <c r="D301" s="1"/>
      <c r="E301" s="1"/>
      <c r="F301" s="1"/>
      <c r="G301" s="1"/>
      <c r="H301" s="1"/>
      <c r="I301" s="1"/>
      <c r="R301" s="2"/>
      <c r="S301" s="1"/>
      <c r="T301" s="1"/>
      <c r="U301" s="1"/>
    </row>
    <row r="302" spans="1:21" ht="14.25" customHeight="1" x14ac:dyDescent="0.4">
      <c r="A302" s="1"/>
      <c r="B302" s="1"/>
      <c r="D302" s="1"/>
      <c r="E302" s="1"/>
      <c r="F302" s="1"/>
      <c r="G302" s="1"/>
      <c r="H302" s="1"/>
      <c r="I302" s="1"/>
      <c r="R302" s="2"/>
      <c r="S302" s="1"/>
      <c r="T302" s="1"/>
      <c r="U302" s="1"/>
    </row>
    <row r="303" spans="1:21" ht="14.25" customHeight="1" x14ac:dyDescent="0.4">
      <c r="A303" s="1"/>
      <c r="B303" s="1"/>
      <c r="D303" s="1"/>
      <c r="E303" s="1"/>
      <c r="F303" s="1"/>
      <c r="G303" s="1"/>
      <c r="H303" s="1"/>
      <c r="I303" s="1"/>
      <c r="R303" s="2"/>
      <c r="S303" s="1"/>
      <c r="T303" s="1"/>
      <c r="U303" s="1"/>
    </row>
    <row r="304" spans="1:21" ht="14.25" customHeight="1" x14ac:dyDescent="0.4">
      <c r="A304" s="1"/>
      <c r="B304" s="1"/>
      <c r="D304" s="1"/>
      <c r="E304" s="1"/>
      <c r="F304" s="1"/>
      <c r="G304" s="1"/>
      <c r="H304" s="1"/>
      <c r="I304" s="1"/>
      <c r="R304" s="2"/>
      <c r="S304" s="1"/>
      <c r="T304" s="1"/>
      <c r="U304" s="1"/>
    </row>
    <row r="305" spans="1:21" ht="14.25" customHeight="1" x14ac:dyDescent="0.4">
      <c r="A305" s="1"/>
      <c r="B305" s="1"/>
      <c r="D305" s="1"/>
      <c r="E305" s="1"/>
      <c r="F305" s="1"/>
      <c r="G305" s="1"/>
      <c r="H305" s="1"/>
      <c r="I305" s="1"/>
      <c r="R305" s="2"/>
      <c r="S305" s="1"/>
      <c r="T305" s="1"/>
      <c r="U305" s="1"/>
    </row>
    <row r="306" spans="1:21" ht="14.25" customHeight="1" x14ac:dyDescent="0.4">
      <c r="A306" s="1"/>
      <c r="B306" s="1"/>
      <c r="D306" s="1"/>
      <c r="E306" s="1"/>
      <c r="F306" s="1"/>
      <c r="G306" s="1"/>
      <c r="H306" s="1"/>
      <c r="I306" s="1"/>
      <c r="R306" s="2"/>
      <c r="S306" s="1"/>
      <c r="T306" s="1"/>
      <c r="U306" s="1"/>
    </row>
    <row r="307" spans="1:21" ht="14.25" customHeight="1" x14ac:dyDescent="0.4">
      <c r="A307" s="1"/>
      <c r="B307" s="1"/>
      <c r="D307" s="1"/>
      <c r="E307" s="1"/>
      <c r="F307" s="1"/>
      <c r="G307" s="1"/>
      <c r="H307" s="1"/>
      <c r="I307" s="1"/>
      <c r="R307" s="2"/>
      <c r="S307" s="1"/>
      <c r="T307" s="1"/>
      <c r="U307" s="1"/>
    </row>
    <row r="308" spans="1:21" ht="14.25" customHeight="1" x14ac:dyDescent="0.4">
      <c r="A308" s="1"/>
      <c r="B308" s="1"/>
      <c r="D308" s="1"/>
      <c r="E308" s="1"/>
      <c r="F308" s="1"/>
      <c r="G308" s="1"/>
      <c r="H308" s="1"/>
      <c r="I308" s="1"/>
      <c r="R308" s="2"/>
      <c r="S308" s="1"/>
      <c r="T308" s="1"/>
      <c r="U308" s="1"/>
    </row>
    <row r="309" spans="1:21" ht="14.25" customHeight="1" x14ac:dyDescent="0.4">
      <c r="A309" s="1"/>
      <c r="B309" s="1"/>
      <c r="D309" s="1"/>
      <c r="E309" s="1"/>
      <c r="F309" s="1"/>
      <c r="G309" s="1"/>
      <c r="H309" s="1"/>
      <c r="I309" s="1"/>
      <c r="R309" s="2"/>
      <c r="S309" s="1"/>
      <c r="T309" s="1"/>
      <c r="U309" s="1"/>
    </row>
    <row r="310" spans="1:21" ht="14.25" customHeight="1" x14ac:dyDescent="0.4">
      <c r="A310" s="1"/>
      <c r="B310" s="1"/>
      <c r="D310" s="1"/>
      <c r="E310" s="1"/>
      <c r="F310" s="1"/>
      <c r="G310" s="1"/>
      <c r="H310" s="1"/>
      <c r="I310" s="1"/>
      <c r="R310" s="2"/>
      <c r="S310" s="1"/>
      <c r="T310" s="1"/>
      <c r="U310" s="1"/>
    </row>
    <row r="311" spans="1:21" ht="14.25" customHeight="1" x14ac:dyDescent="0.4">
      <c r="A311" s="1"/>
      <c r="B311" s="1"/>
      <c r="D311" s="1"/>
      <c r="E311" s="1"/>
      <c r="F311" s="1"/>
      <c r="G311" s="1"/>
      <c r="H311" s="1"/>
      <c r="I311" s="1"/>
      <c r="R311" s="2"/>
      <c r="S311" s="1"/>
      <c r="T311" s="1"/>
      <c r="U311" s="1"/>
    </row>
    <row r="312" spans="1:21" ht="14.25" customHeight="1" x14ac:dyDescent="0.4">
      <c r="A312" s="1"/>
      <c r="B312" s="1"/>
      <c r="D312" s="1"/>
      <c r="E312" s="1"/>
      <c r="F312" s="1"/>
      <c r="G312" s="1"/>
      <c r="H312" s="1"/>
      <c r="I312" s="1"/>
      <c r="R312" s="2"/>
      <c r="S312" s="1"/>
      <c r="T312" s="1"/>
      <c r="U312" s="1"/>
    </row>
    <row r="313" spans="1:21" ht="14.25" customHeight="1" x14ac:dyDescent="0.4">
      <c r="A313" s="1"/>
      <c r="B313" s="1"/>
      <c r="D313" s="1"/>
      <c r="E313" s="1"/>
      <c r="F313" s="1"/>
      <c r="G313" s="1"/>
      <c r="H313" s="1"/>
      <c r="I313" s="1"/>
      <c r="R313" s="2"/>
      <c r="S313" s="1"/>
      <c r="T313" s="1"/>
      <c r="U313" s="1"/>
    </row>
    <row r="314" spans="1:21" ht="14.25" customHeight="1" x14ac:dyDescent="0.4">
      <c r="A314" s="1"/>
      <c r="B314" s="1"/>
      <c r="D314" s="1"/>
      <c r="E314" s="1"/>
      <c r="F314" s="1"/>
      <c r="G314" s="1"/>
      <c r="H314" s="1"/>
      <c r="I314" s="1"/>
      <c r="R314" s="2"/>
      <c r="S314" s="1"/>
      <c r="T314" s="1"/>
      <c r="U314" s="1"/>
    </row>
    <row r="315" spans="1:21" ht="14.25" customHeight="1" x14ac:dyDescent="0.4">
      <c r="A315" s="1"/>
      <c r="B315" s="1"/>
      <c r="D315" s="1"/>
      <c r="E315" s="1"/>
      <c r="F315" s="1"/>
      <c r="G315" s="1"/>
      <c r="H315" s="1"/>
      <c r="I315" s="1"/>
      <c r="R315" s="2"/>
      <c r="S315" s="1"/>
      <c r="T315" s="1"/>
      <c r="U315" s="1"/>
    </row>
    <row r="316" spans="1:21" ht="14.25" customHeight="1" x14ac:dyDescent="0.4">
      <c r="A316" s="1"/>
      <c r="B316" s="1"/>
      <c r="D316" s="1"/>
      <c r="E316" s="1"/>
      <c r="F316" s="1"/>
      <c r="G316" s="1"/>
      <c r="H316" s="1"/>
      <c r="I316" s="1"/>
      <c r="R316" s="2"/>
      <c r="S316" s="1"/>
      <c r="T316" s="1"/>
      <c r="U316" s="1"/>
    </row>
    <row r="317" spans="1:21" ht="14.25" customHeight="1" x14ac:dyDescent="0.4">
      <c r="A317" s="1"/>
      <c r="B317" s="1"/>
      <c r="D317" s="1"/>
      <c r="E317" s="1"/>
      <c r="F317" s="1"/>
      <c r="G317" s="1"/>
      <c r="H317" s="1"/>
      <c r="I317" s="1"/>
      <c r="R317" s="2"/>
      <c r="S317" s="1"/>
      <c r="T317" s="1"/>
      <c r="U317" s="1"/>
    </row>
    <row r="318" spans="1:21" ht="14.25" customHeight="1" x14ac:dyDescent="0.4">
      <c r="A318" s="1"/>
      <c r="B318" s="1"/>
      <c r="D318" s="1"/>
      <c r="E318" s="1"/>
      <c r="F318" s="1"/>
      <c r="G318" s="1"/>
      <c r="H318" s="1"/>
      <c r="I318" s="1"/>
      <c r="R318" s="2"/>
      <c r="S318" s="1"/>
      <c r="T318" s="1"/>
      <c r="U318" s="1"/>
    </row>
    <row r="319" spans="1:21" ht="14.25" customHeight="1" x14ac:dyDescent="0.4">
      <c r="A319" s="1"/>
      <c r="B319" s="1"/>
      <c r="D319" s="1"/>
      <c r="E319" s="1"/>
      <c r="F319" s="1"/>
      <c r="G319" s="1"/>
      <c r="H319" s="1"/>
      <c r="I319" s="1"/>
      <c r="R319" s="2"/>
      <c r="S319" s="1"/>
      <c r="T319" s="1"/>
      <c r="U319" s="1"/>
    </row>
    <row r="320" spans="1:21" ht="14.25" customHeight="1" x14ac:dyDescent="0.4">
      <c r="A320" s="1"/>
      <c r="B320" s="1"/>
      <c r="D320" s="1"/>
      <c r="E320" s="1"/>
      <c r="F320" s="1"/>
      <c r="G320" s="1"/>
      <c r="H320" s="1"/>
      <c r="I320" s="1"/>
      <c r="R320" s="2"/>
      <c r="S320" s="1"/>
      <c r="T320" s="1"/>
      <c r="U320" s="1"/>
    </row>
    <row r="321" spans="1:21" ht="14.25" customHeight="1" x14ac:dyDescent="0.4">
      <c r="A321" s="1"/>
      <c r="B321" s="1"/>
      <c r="D321" s="1"/>
      <c r="E321" s="1"/>
      <c r="F321" s="1"/>
      <c r="G321" s="1"/>
      <c r="H321" s="1"/>
      <c r="I321" s="1"/>
      <c r="R321" s="2"/>
      <c r="S321" s="1"/>
      <c r="T321" s="1"/>
      <c r="U321" s="1"/>
    </row>
    <row r="322" spans="1:21" ht="14.25" customHeight="1" x14ac:dyDescent="0.4">
      <c r="A322" s="1"/>
      <c r="B322" s="1"/>
      <c r="D322" s="1"/>
      <c r="E322" s="1"/>
      <c r="F322" s="1"/>
      <c r="G322" s="1"/>
      <c r="H322" s="1"/>
      <c r="I322" s="1"/>
      <c r="R322" s="2"/>
      <c r="S322" s="1"/>
      <c r="T322" s="1"/>
      <c r="U322" s="1"/>
    </row>
    <row r="323" spans="1:21" ht="14.25" customHeight="1" x14ac:dyDescent="0.4">
      <c r="A323" s="1"/>
      <c r="B323" s="1"/>
      <c r="D323" s="1"/>
      <c r="E323" s="1"/>
      <c r="F323" s="1"/>
      <c r="G323" s="1"/>
      <c r="H323" s="1"/>
      <c r="I323" s="1"/>
      <c r="R323" s="2"/>
      <c r="S323" s="1"/>
      <c r="T323" s="1"/>
      <c r="U323" s="1"/>
    </row>
    <row r="324" spans="1:21" ht="14.25" customHeight="1" x14ac:dyDescent="0.4">
      <c r="A324" s="1"/>
      <c r="B324" s="1"/>
      <c r="D324" s="1"/>
      <c r="E324" s="1"/>
      <c r="F324" s="1"/>
      <c r="G324" s="1"/>
      <c r="H324" s="1"/>
      <c r="I324" s="1"/>
      <c r="R324" s="2"/>
      <c r="S324" s="1"/>
      <c r="T324" s="1"/>
      <c r="U324" s="1"/>
    </row>
    <row r="325" spans="1:21" ht="14.25" customHeight="1" x14ac:dyDescent="0.4">
      <c r="A325" s="1"/>
      <c r="B325" s="1"/>
      <c r="D325" s="1"/>
      <c r="E325" s="1"/>
      <c r="F325" s="1"/>
      <c r="G325" s="1"/>
      <c r="H325" s="1"/>
      <c r="I325" s="1"/>
      <c r="R325" s="2"/>
      <c r="S325" s="1"/>
      <c r="T325" s="1"/>
      <c r="U325" s="1"/>
    </row>
    <row r="326" spans="1:21" ht="14.25" customHeight="1" x14ac:dyDescent="0.4">
      <c r="A326" s="1"/>
      <c r="B326" s="1"/>
      <c r="D326" s="1"/>
      <c r="E326" s="1"/>
      <c r="F326" s="1"/>
      <c r="G326" s="1"/>
      <c r="H326" s="1"/>
      <c r="I326" s="1"/>
      <c r="R326" s="2"/>
      <c r="S326" s="1"/>
      <c r="T326" s="1"/>
      <c r="U326" s="1"/>
    </row>
    <row r="327" spans="1:21" ht="14.25" customHeight="1" x14ac:dyDescent="0.4">
      <c r="A327" s="1"/>
      <c r="B327" s="1"/>
      <c r="D327" s="1"/>
      <c r="E327" s="1"/>
      <c r="F327" s="1"/>
      <c r="G327" s="1"/>
      <c r="H327" s="1"/>
      <c r="I327" s="1"/>
      <c r="R327" s="2"/>
      <c r="S327" s="1"/>
      <c r="T327" s="1"/>
      <c r="U327" s="1"/>
    </row>
    <row r="328" spans="1:21" ht="14.25" customHeight="1" x14ac:dyDescent="0.4">
      <c r="A328" s="1"/>
      <c r="B328" s="1"/>
      <c r="D328" s="1"/>
      <c r="E328" s="1"/>
      <c r="F328" s="1"/>
      <c r="G328" s="1"/>
      <c r="H328" s="1"/>
      <c r="I328" s="1"/>
      <c r="R328" s="2"/>
      <c r="S328" s="1"/>
      <c r="T328" s="1"/>
      <c r="U328" s="1"/>
    </row>
    <row r="329" spans="1:21" ht="14.25" customHeight="1" x14ac:dyDescent="0.4">
      <c r="A329" s="1"/>
      <c r="B329" s="1"/>
      <c r="D329" s="1"/>
      <c r="E329" s="1"/>
      <c r="F329" s="1"/>
      <c r="G329" s="1"/>
      <c r="H329" s="1"/>
      <c r="I329" s="1"/>
      <c r="R329" s="2"/>
      <c r="S329" s="1"/>
      <c r="T329" s="1"/>
      <c r="U329" s="1"/>
    </row>
    <row r="330" spans="1:21" ht="14.25" customHeight="1" x14ac:dyDescent="0.4">
      <c r="A330" s="1"/>
      <c r="B330" s="1"/>
      <c r="D330" s="1"/>
      <c r="E330" s="1"/>
      <c r="F330" s="1"/>
      <c r="G330" s="1"/>
      <c r="H330" s="1"/>
      <c r="I330" s="1"/>
      <c r="R330" s="2"/>
      <c r="S330" s="1"/>
      <c r="T330" s="1"/>
      <c r="U330" s="1"/>
    </row>
    <row r="331" spans="1:21" ht="14.25" customHeight="1" x14ac:dyDescent="0.4">
      <c r="A331" s="1"/>
      <c r="B331" s="1"/>
      <c r="D331" s="1"/>
      <c r="E331" s="1"/>
      <c r="F331" s="1"/>
      <c r="G331" s="1"/>
      <c r="H331" s="1"/>
      <c r="I331" s="1"/>
      <c r="R331" s="2"/>
      <c r="S331" s="1"/>
      <c r="T331" s="1"/>
      <c r="U331" s="1"/>
    </row>
    <row r="332" spans="1:21" ht="14.25" customHeight="1" x14ac:dyDescent="0.4">
      <c r="A332" s="1"/>
      <c r="B332" s="1"/>
      <c r="D332" s="1"/>
      <c r="E332" s="1"/>
      <c r="F332" s="1"/>
      <c r="G332" s="1"/>
      <c r="H332" s="1"/>
      <c r="I332" s="1"/>
      <c r="R332" s="2"/>
      <c r="S332" s="1"/>
      <c r="T332" s="1"/>
      <c r="U332" s="1"/>
    </row>
    <row r="333" spans="1:21" ht="14.25" customHeight="1" x14ac:dyDescent="0.4">
      <c r="A333" s="1"/>
      <c r="B333" s="1"/>
      <c r="D333" s="1"/>
      <c r="E333" s="1"/>
      <c r="F333" s="1"/>
      <c r="G333" s="1"/>
      <c r="H333" s="1"/>
      <c r="I333" s="1"/>
      <c r="R333" s="2"/>
      <c r="S333" s="1"/>
      <c r="T333" s="1"/>
      <c r="U333" s="1"/>
    </row>
    <row r="334" spans="1:21" ht="14.25" customHeight="1" x14ac:dyDescent="0.4">
      <c r="A334" s="1"/>
      <c r="B334" s="1"/>
      <c r="D334" s="1"/>
      <c r="E334" s="1"/>
      <c r="F334" s="1"/>
      <c r="G334" s="1"/>
      <c r="H334" s="1"/>
      <c r="I334" s="1"/>
      <c r="R334" s="2"/>
      <c r="S334" s="1"/>
      <c r="T334" s="1"/>
      <c r="U334" s="1"/>
    </row>
    <row r="335" spans="1:21" ht="14.25" customHeight="1" x14ac:dyDescent="0.4">
      <c r="A335" s="1"/>
      <c r="B335" s="1"/>
      <c r="D335" s="1"/>
      <c r="E335" s="1"/>
      <c r="F335" s="1"/>
      <c r="G335" s="1"/>
      <c r="H335" s="1"/>
      <c r="I335" s="1"/>
      <c r="R335" s="2"/>
      <c r="S335" s="1"/>
      <c r="T335" s="1"/>
      <c r="U335" s="1"/>
    </row>
    <row r="336" spans="1:21" ht="14.25" customHeight="1" x14ac:dyDescent="0.4">
      <c r="A336" s="1"/>
      <c r="B336" s="1"/>
      <c r="D336" s="1"/>
      <c r="E336" s="1"/>
      <c r="F336" s="1"/>
      <c r="G336" s="1"/>
      <c r="H336" s="1"/>
      <c r="I336" s="1"/>
      <c r="R336" s="2"/>
      <c r="S336" s="1"/>
      <c r="T336" s="1"/>
      <c r="U336" s="1"/>
    </row>
    <row r="337" spans="1:21" ht="14.25" customHeight="1" x14ac:dyDescent="0.4">
      <c r="A337" s="1"/>
      <c r="B337" s="1"/>
      <c r="D337" s="1"/>
      <c r="E337" s="1"/>
      <c r="F337" s="1"/>
      <c r="G337" s="1"/>
      <c r="H337" s="1"/>
      <c r="I337" s="1"/>
      <c r="R337" s="2"/>
      <c r="S337" s="1"/>
      <c r="T337" s="1"/>
      <c r="U337" s="1"/>
    </row>
    <row r="338" spans="1:21" ht="14.25" customHeight="1" x14ac:dyDescent="0.4">
      <c r="A338" s="1"/>
      <c r="B338" s="1"/>
      <c r="D338" s="1"/>
      <c r="E338" s="1"/>
      <c r="F338" s="1"/>
      <c r="G338" s="1"/>
      <c r="H338" s="1"/>
      <c r="I338" s="1"/>
      <c r="R338" s="2"/>
      <c r="S338" s="1"/>
      <c r="T338" s="1"/>
      <c r="U338" s="1"/>
    </row>
    <row r="339" spans="1:21" ht="14.25" customHeight="1" x14ac:dyDescent="0.4">
      <c r="A339" s="1"/>
      <c r="B339" s="1"/>
      <c r="D339" s="1"/>
      <c r="E339" s="1"/>
      <c r="F339" s="1"/>
      <c r="G339" s="1"/>
      <c r="H339" s="1"/>
      <c r="I339" s="1"/>
      <c r="R339" s="2"/>
      <c r="S339" s="1"/>
      <c r="T339" s="1"/>
      <c r="U339" s="1"/>
    </row>
    <row r="340" spans="1:21" ht="14.25" customHeight="1" x14ac:dyDescent="0.4">
      <c r="A340" s="1"/>
      <c r="B340" s="1"/>
      <c r="D340" s="1"/>
      <c r="E340" s="1"/>
      <c r="F340" s="1"/>
      <c r="G340" s="1"/>
      <c r="H340" s="1"/>
      <c r="I340" s="1"/>
      <c r="R340" s="2"/>
      <c r="S340" s="1"/>
      <c r="T340" s="1"/>
      <c r="U340" s="1"/>
    </row>
    <row r="341" spans="1:21" ht="14.25" customHeight="1" x14ac:dyDescent="0.4">
      <c r="A341" s="1"/>
      <c r="B341" s="1"/>
      <c r="D341" s="1"/>
      <c r="E341" s="1"/>
      <c r="F341" s="1"/>
      <c r="G341" s="1"/>
      <c r="H341" s="1"/>
      <c r="I341" s="1"/>
      <c r="R341" s="2"/>
      <c r="S341" s="1"/>
      <c r="T341" s="1"/>
      <c r="U341" s="1"/>
    </row>
    <row r="342" spans="1:21" ht="14.25" customHeight="1" x14ac:dyDescent="0.4">
      <c r="A342" s="1"/>
      <c r="B342" s="1"/>
      <c r="D342" s="1"/>
      <c r="E342" s="1"/>
      <c r="F342" s="1"/>
      <c r="G342" s="1"/>
      <c r="H342" s="1"/>
      <c r="I342" s="1"/>
      <c r="R342" s="2"/>
      <c r="S342" s="1"/>
      <c r="T342" s="1"/>
      <c r="U342" s="1"/>
    </row>
    <row r="343" spans="1:21" ht="14.25" customHeight="1" x14ac:dyDescent="0.4">
      <c r="A343" s="1"/>
      <c r="B343" s="1"/>
      <c r="D343" s="1"/>
      <c r="E343" s="1"/>
      <c r="F343" s="1"/>
      <c r="G343" s="1"/>
      <c r="H343" s="1"/>
      <c r="I343" s="1"/>
      <c r="R343" s="2"/>
      <c r="S343" s="1"/>
      <c r="T343" s="1"/>
      <c r="U343" s="1"/>
    </row>
    <row r="344" spans="1:21" ht="14.25" customHeight="1" x14ac:dyDescent="0.4">
      <c r="A344" s="1"/>
      <c r="B344" s="1"/>
      <c r="D344" s="1"/>
      <c r="E344" s="1"/>
      <c r="F344" s="1"/>
      <c r="G344" s="1"/>
      <c r="H344" s="1"/>
      <c r="I344" s="1"/>
      <c r="R344" s="2"/>
      <c r="S344" s="1"/>
      <c r="T344" s="1"/>
      <c r="U344" s="1"/>
    </row>
    <row r="345" spans="1:21" ht="14.25" customHeight="1" x14ac:dyDescent="0.4">
      <c r="A345" s="1"/>
      <c r="B345" s="1"/>
      <c r="D345" s="1"/>
      <c r="E345" s="1"/>
      <c r="F345" s="1"/>
      <c r="G345" s="1"/>
      <c r="H345" s="1"/>
      <c r="I345" s="1"/>
      <c r="R345" s="2"/>
      <c r="S345" s="1"/>
      <c r="T345" s="1"/>
      <c r="U345" s="1"/>
    </row>
    <row r="346" spans="1:21" ht="14.25" customHeight="1" x14ac:dyDescent="0.4">
      <c r="A346" s="1"/>
      <c r="B346" s="1"/>
      <c r="D346" s="1"/>
      <c r="E346" s="1"/>
      <c r="F346" s="1"/>
      <c r="G346" s="1"/>
      <c r="H346" s="1"/>
      <c r="I346" s="1"/>
      <c r="R346" s="2"/>
      <c r="S346" s="1"/>
      <c r="T346" s="1"/>
      <c r="U346" s="1"/>
    </row>
    <row r="347" spans="1:21" ht="14.25" customHeight="1" x14ac:dyDescent="0.4">
      <c r="A347" s="1"/>
      <c r="B347" s="1"/>
      <c r="D347" s="1"/>
      <c r="E347" s="1"/>
      <c r="F347" s="1"/>
      <c r="G347" s="1"/>
      <c r="H347" s="1"/>
      <c r="I347" s="1"/>
      <c r="R347" s="2"/>
      <c r="S347" s="1"/>
      <c r="T347" s="1"/>
      <c r="U347" s="1"/>
    </row>
    <row r="348" spans="1:21" ht="14.25" customHeight="1" x14ac:dyDescent="0.4">
      <c r="A348" s="1"/>
      <c r="B348" s="1"/>
      <c r="D348" s="1"/>
      <c r="E348" s="1"/>
      <c r="F348" s="1"/>
      <c r="G348" s="1"/>
      <c r="H348" s="1"/>
      <c r="I348" s="1"/>
      <c r="R348" s="2"/>
      <c r="S348" s="1"/>
      <c r="T348" s="1"/>
      <c r="U348" s="1"/>
    </row>
    <row r="349" spans="1:21" ht="14.25" customHeight="1" x14ac:dyDescent="0.4">
      <c r="A349" s="1"/>
      <c r="B349" s="1"/>
      <c r="D349" s="1"/>
      <c r="E349" s="1"/>
      <c r="F349" s="1"/>
      <c r="G349" s="1"/>
      <c r="H349" s="1"/>
      <c r="I349" s="1"/>
      <c r="R349" s="2"/>
      <c r="S349" s="1"/>
      <c r="T349" s="1"/>
      <c r="U349" s="1"/>
    </row>
    <row r="350" spans="1:21" ht="14.25" customHeight="1" x14ac:dyDescent="0.4">
      <c r="A350" s="1"/>
      <c r="B350" s="1"/>
      <c r="D350" s="1"/>
      <c r="E350" s="1"/>
      <c r="F350" s="1"/>
      <c r="G350" s="1"/>
      <c r="H350" s="1"/>
      <c r="I350" s="1"/>
      <c r="R350" s="2"/>
      <c r="S350" s="1"/>
      <c r="T350" s="1"/>
      <c r="U350" s="1"/>
    </row>
    <row r="351" spans="1:21" ht="14.25" customHeight="1" x14ac:dyDescent="0.4">
      <c r="A351" s="1"/>
      <c r="B351" s="1"/>
      <c r="D351" s="1"/>
      <c r="E351" s="1"/>
      <c r="F351" s="1"/>
      <c r="G351" s="1"/>
      <c r="H351" s="1"/>
      <c r="I351" s="1"/>
      <c r="R351" s="2"/>
      <c r="S351" s="1"/>
      <c r="T351" s="1"/>
      <c r="U351" s="1"/>
    </row>
    <row r="352" spans="1:21" ht="14.25" customHeight="1" x14ac:dyDescent="0.4">
      <c r="A352" s="1"/>
      <c r="B352" s="1"/>
      <c r="D352" s="1"/>
      <c r="E352" s="1"/>
      <c r="F352" s="1"/>
      <c r="G352" s="1"/>
      <c r="H352" s="1"/>
      <c r="I352" s="1"/>
      <c r="R352" s="2"/>
      <c r="S352" s="1"/>
      <c r="T352" s="1"/>
      <c r="U352" s="1"/>
    </row>
    <row r="353" spans="1:21" ht="14.25" customHeight="1" x14ac:dyDescent="0.4">
      <c r="A353" s="1"/>
      <c r="B353" s="1"/>
      <c r="D353" s="1"/>
      <c r="E353" s="1"/>
      <c r="F353" s="1"/>
      <c r="G353" s="1"/>
      <c r="H353" s="1"/>
      <c r="I353" s="1"/>
      <c r="R353" s="2"/>
      <c r="S353" s="1"/>
      <c r="T353" s="1"/>
      <c r="U353" s="1"/>
    </row>
    <row r="354" spans="1:21" ht="14.25" customHeight="1" x14ac:dyDescent="0.4">
      <c r="A354" s="1"/>
      <c r="B354" s="1"/>
      <c r="D354" s="1"/>
      <c r="E354" s="1"/>
      <c r="F354" s="1"/>
      <c r="G354" s="1"/>
      <c r="H354" s="1"/>
      <c r="I354" s="1"/>
      <c r="R354" s="2"/>
      <c r="S354" s="1"/>
      <c r="T354" s="1"/>
      <c r="U354" s="1"/>
    </row>
    <row r="355" spans="1:21" ht="14.25" customHeight="1" x14ac:dyDescent="0.4">
      <c r="A355" s="1"/>
      <c r="B355" s="1"/>
      <c r="D355" s="1"/>
      <c r="E355" s="1"/>
      <c r="F355" s="1"/>
      <c r="G355" s="1"/>
      <c r="H355" s="1"/>
      <c r="I355" s="1"/>
      <c r="R355" s="2"/>
      <c r="S355" s="1"/>
      <c r="T355" s="1"/>
      <c r="U355" s="1"/>
    </row>
    <row r="356" spans="1:21" ht="14.25" customHeight="1" x14ac:dyDescent="0.4">
      <c r="A356" s="1"/>
      <c r="B356" s="1"/>
      <c r="D356" s="1"/>
      <c r="E356" s="1"/>
      <c r="F356" s="1"/>
      <c r="G356" s="1"/>
      <c r="H356" s="1"/>
      <c r="I356" s="1"/>
      <c r="R356" s="2"/>
      <c r="S356" s="1"/>
      <c r="T356" s="1"/>
      <c r="U356" s="1"/>
    </row>
    <row r="357" spans="1:21" ht="14.25" customHeight="1" x14ac:dyDescent="0.4">
      <c r="A357" s="1"/>
      <c r="B357" s="1"/>
      <c r="D357" s="1"/>
      <c r="E357" s="1"/>
      <c r="F357" s="1"/>
      <c r="G357" s="1"/>
      <c r="H357" s="1"/>
      <c r="I357" s="1"/>
      <c r="R357" s="2"/>
      <c r="S357" s="1"/>
      <c r="T357" s="1"/>
      <c r="U357" s="1"/>
    </row>
    <row r="358" spans="1:21" ht="14.25" customHeight="1" x14ac:dyDescent="0.4">
      <c r="A358" s="1"/>
      <c r="B358" s="1"/>
      <c r="D358" s="1"/>
      <c r="E358" s="1"/>
      <c r="F358" s="1"/>
      <c r="G358" s="1"/>
      <c r="H358" s="1"/>
      <c r="I358" s="1"/>
      <c r="R358" s="2"/>
      <c r="S358" s="1"/>
      <c r="T358" s="1"/>
      <c r="U358" s="1"/>
    </row>
    <row r="359" spans="1:21" ht="14.25" customHeight="1" x14ac:dyDescent="0.4">
      <c r="A359" s="1"/>
      <c r="B359" s="1"/>
      <c r="D359" s="1"/>
      <c r="E359" s="1"/>
      <c r="F359" s="1"/>
      <c r="G359" s="1"/>
      <c r="H359" s="1"/>
      <c r="I359" s="1"/>
      <c r="R359" s="2"/>
      <c r="S359" s="1"/>
      <c r="T359" s="1"/>
      <c r="U359" s="1"/>
    </row>
    <row r="360" spans="1:21" ht="14.25" customHeight="1" x14ac:dyDescent="0.4">
      <c r="A360" s="1"/>
      <c r="B360" s="1"/>
      <c r="D360" s="1"/>
      <c r="E360" s="1"/>
      <c r="F360" s="1"/>
      <c r="G360" s="1"/>
      <c r="H360" s="1"/>
      <c r="I360" s="1"/>
      <c r="R360" s="2"/>
      <c r="S360" s="1"/>
      <c r="T360" s="1"/>
      <c r="U360" s="1"/>
    </row>
    <row r="361" spans="1:21" ht="14.25" customHeight="1" x14ac:dyDescent="0.4">
      <c r="A361" s="1"/>
      <c r="B361" s="1"/>
      <c r="D361" s="1"/>
      <c r="E361" s="1"/>
      <c r="F361" s="1"/>
      <c r="G361" s="1"/>
      <c r="H361" s="1"/>
      <c r="I361" s="1"/>
      <c r="R361" s="2"/>
      <c r="S361" s="1"/>
      <c r="T361" s="1"/>
      <c r="U361" s="1"/>
    </row>
    <row r="362" spans="1:21" ht="14.25" customHeight="1" x14ac:dyDescent="0.4">
      <c r="A362" s="1"/>
      <c r="B362" s="1"/>
      <c r="D362" s="1"/>
      <c r="E362" s="1"/>
      <c r="F362" s="1"/>
      <c r="G362" s="1"/>
      <c r="H362" s="1"/>
      <c r="I362" s="1"/>
      <c r="R362" s="2"/>
      <c r="S362" s="1"/>
      <c r="T362" s="1"/>
      <c r="U362" s="1"/>
    </row>
    <row r="363" spans="1:21" ht="14.25" customHeight="1" x14ac:dyDescent="0.4">
      <c r="A363" s="1"/>
      <c r="B363" s="1"/>
      <c r="D363" s="1"/>
      <c r="E363" s="1"/>
      <c r="F363" s="1"/>
      <c r="G363" s="1"/>
      <c r="H363" s="1"/>
      <c r="I363" s="1"/>
      <c r="R363" s="2"/>
      <c r="S363" s="1"/>
      <c r="T363" s="1"/>
      <c r="U363" s="1"/>
    </row>
    <row r="364" spans="1:21" ht="14.25" customHeight="1" x14ac:dyDescent="0.4">
      <c r="A364" s="1"/>
      <c r="B364" s="1"/>
      <c r="D364" s="1"/>
      <c r="E364" s="1"/>
      <c r="F364" s="1"/>
      <c r="G364" s="1"/>
      <c r="H364" s="1"/>
      <c r="I364" s="1"/>
      <c r="R364" s="2"/>
      <c r="S364" s="1"/>
      <c r="T364" s="1"/>
      <c r="U364" s="1"/>
    </row>
    <row r="365" spans="1:21" ht="14.25" customHeight="1" x14ac:dyDescent="0.4">
      <c r="A365" s="1"/>
      <c r="B365" s="1"/>
      <c r="D365" s="1"/>
      <c r="E365" s="1"/>
      <c r="F365" s="1"/>
      <c r="G365" s="1"/>
      <c r="H365" s="1"/>
      <c r="I365" s="1"/>
      <c r="R365" s="2"/>
      <c r="S365" s="1"/>
      <c r="T365" s="1"/>
      <c r="U365" s="1"/>
    </row>
    <row r="366" spans="1:21" ht="14.25" customHeight="1" x14ac:dyDescent="0.4">
      <c r="A366" s="1"/>
      <c r="B366" s="1"/>
      <c r="D366" s="1"/>
      <c r="E366" s="1"/>
      <c r="F366" s="1"/>
      <c r="G366" s="1"/>
      <c r="H366" s="1"/>
      <c r="I366" s="1"/>
      <c r="R366" s="2"/>
      <c r="S366" s="1"/>
      <c r="T366" s="1"/>
      <c r="U366" s="1"/>
    </row>
    <row r="367" spans="1:21" ht="14.25" customHeight="1" x14ac:dyDescent="0.4">
      <c r="A367" s="1"/>
      <c r="B367" s="1"/>
      <c r="D367" s="1"/>
      <c r="E367" s="1"/>
      <c r="F367" s="1"/>
      <c r="G367" s="1"/>
      <c r="H367" s="1"/>
      <c r="I367" s="1"/>
      <c r="R367" s="2"/>
      <c r="S367" s="1"/>
      <c r="T367" s="1"/>
      <c r="U367" s="1"/>
    </row>
    <row r="368" spans="1:21" ht="14.25" customHeight="1" x14ac:dyDescent="0.4">
      <c r="A368" s="1"/>
      <c r="B368" s="1"/>
      <c r="D368" s="1"/>
      <c r="E368" s="1"/>
      <c r="F368" s="1"/>
      <c r="G368" s="1"/>
      <c r="H368" s="1"/>
      <c r="I368" s="1"/>
      <c r="R368" s="2"/>
      <c r="S368" s="1"/>
      <c r="T368" s="1"/>
      <c r="U368" s="1"/>
    </row>
    <row r="369" spans="1:21" ht="14.25" customHeight="1" x14ac:dyDescent="0.4">
      <c r="A369" s="1"/>
      <c r="B369" s="1"/>
      <c r="D369" s="1"/>
      <c r="E369" s="1"/>
      <c r="F369" s="1"/>
      <c r="G369" s="1"/>
      <c r="H369" s="1"/>
      <c r="I369" s="1"/>
      <c r="R369" s="2"/>
      <c r="S369" s="1"/>
      <c r="T369" s="1"/>
      <c r="U369" s="1"/>
    </row>
    <row r="370" spans="1:21" ht="14.25" customHeight="1" x14ac:dyDescent="0.4">
      <c r="A370" s="1"/>
      <c r="B370" s="1"/>
      <c r="D370" s="1"/>
      <c r="E370" s="1"/>
      <c r="F370" s="1"/>
      <c r="G370" s="1"/>
      <c r="H370" s="1"/>
      <c r="I370" s="1"/>
      <c r="R370" s="2"/>
      <c r="S370" s="1"/>
      <c r="T370" s="1"/>
      <c r="U370" s="1"/>
    </row>
    <row r="371" spans="1:21" ht="14.25" customHeight="1" x14ac:dyDescent="0.4">
      <c r="A371" s="1"/>
      <c r="B371" s="1"/>
      <c r="D371" s="1"/>
      <c r="E371" s="1"/>
      <c r="F371" s="1"/>
      <c r="G371" s="1"/>
      <c r="H371" s="1"/>
      <c r="I371" s="1"/>
      <c r="R371" s="2"/>
      <c r="S371" s="1"/>
      <c r="T371" s="1"/>
      <c r="U371" s="1"/>
    </row>
    <row r="372" spans="1:21" ht="14.25" customHeight="1" x14ac:dyDescent="0.4">
      <c r="A372" s="1"/>
      <c r="B372" s="1"/>
      <c r="D372" s="1"/>
      <c r="E372" s="1"/>
      <c r="F372" s="1"/>
      <c r="G372" s="1"/>
      <c r="H372" s="1"/>
      <c r="I372" s="1"/>
      <c r="R372" s="2"/>
      <c r="S372" s="1"/>
      <c r="T372" s="1"/>
      <c r="U372" s="1"/>
    </row>
    <row r="373" spans="1:21" ht="14.25" customHeight="1" x14ac:dyDescent="0.4">
      <c r="A373" s="1"/>
      <c r="B373" s="1"/>
      <c r="D373" s="1"/>
      <c r="E373" s="1"/>
      <c r="F373" s="1"/>
      <c r="G373" s="1"/>
      <c r="H373" s="1"/>
      <c r="I373" s="1"/>
      <c r="R373" s="2"/>
      <c r="S373" s="1"/>
      <c r="T373" s="1"/>
      <c r="U373" s="1"/>
    </row>
    <row r="374" spans="1:21" ht="14.25" customHeight="1" x14ac:dyDescent="0.4">
      <c r="A374" s="1"/>
      <c r="B374" s="1"/>
      <c r="D374" s="1"/>
      <c r="E374" s="1"/>
      <c r="F374" s="1"/>
      <c r="G374" s="1"/>
      <c r="H374" s="1"/>
      <c r="I374" s="1"/>
      <c r="R374" s="2"/>
      <c r="S374" s="1"/>
      <c r="T374" s="1"/>
      <c r="U374" s="1"/>
    </row>
    <row r="375" spans="1:21" ht="14.25" customHeight="1" x14ac:dyDescent="0.4">
      <c r="A375" s="1"/>
      <c r="B375" s="1"/>
      <c r="D375" s="1"/>
      <c r="E375" s="1"/>
      <c r="F375" s="1"/>
      <c r="G375" s="1"/>
      <c r="H375" s="1"/>
      <c r="I375" s="1"/>
      <c r="R375" s="2"/>
      <c r="S375" s="1"/>
      <c r="T375" s="1"/>
      <c r="U375" s="1"/>
    </row>
    <row r="376" spans="1:21" ht="14.25" customHeight="1" x14ac:dyDescent="0.4">
      <c r="A376" s="1"/>
      <c r="B376" s="1"/>
      <c r="D376" s="1"/>
      <c r="E376" s="1"/>
      <c r="F376" s="1"/>
      <c r="G376" s="1"/>
      <c r="H376" s="1"/>
      <c r="I376" s="1"/>
      <c r="R376" s="2"/>
      <c r="S376" s="1"/>
      <c r="T376" s="1"/>
      <c r="U376" s="1"/>
    </row>
    <row r="377" spans="1:21" ht="14.25" customHeight="1" x14ac:dyDescent="0.4">
      <c r="A377" s="1"/>
      <c r="B377" s="1"/>
      <c r="D377" s="1"/>
      <c r="E377" s="1"/>
      <c r="F377" s="1"/>
      <c r="G377" s="1"/>
      <c r="H377" s="1"/>
      <c r="I377" s="1"/>
      <c r="R377" s="2"/>
      <c r="S377" s="1"/>
      <c r="T377" s="1"/>
      <c r="U377" s="1"/>
    </row>
    <row r="378" spans="1:21" ht="14.25" customHeight="1" x14ac:dyDescent="0.4">
      <c r="A378" s="1"/>
      <c r="B378" s="1"/>
      <c r="D378" s="1"/>
      <c r="E378" s="1"/>
      <c r="F378" s="1"/>
      <c r="G378" s="1"/>
      <c r="H378" s="1"/>
      <c r="I378" s="1"/>
      <c r="R378" s="2"/>
      <c r="S378" s="1"/>
      <c r="T378" s="1"/>
      <c r="U378" s="1"/>
    </row>
    <row r="379" spans="1:21" ht="14.25" customHeight="1" x14ac:dyDescent="0.4">
      <c r="A379" s="1"/>
      <c r="B379" s="1"/>
      <c r="D379" s="1"/>
      <c r="E379" s="1"/>
      <c r="F379" s="1"/>
      <c r="G379" s="1"/>
      <c r="H379" s="1"/>
      <c r="I379" s="1"/>
      <c r="R379" s="2"/>
      <c r="S379" s="1"/>
      <c r="T379" s="1"/>
      <c r="U379" s="1"/>
    </row>
    <row r="380" spans="1:21" ht="14.25" customHeight="1" x14ac:dyDescent="0.4">
      <c r="A380" s="1"/>
      <c r="B380" s="1"/>
      <c r="D380" s="1"/>
      <c r="E380" s="1"/>
      <c r="F380" s="1"/>
      <c r="G380" s="1"/>
      <c r="H380" s="1"/>
      <c r="I380" s="1"/>
      <c r="R380" s="2"/>
      <c r="S380" s="1"/>
      <c r="T380" s="1"/>
      <c r="U380" s="1"/>
    </row>
    <row r="381" spans="1:21" ht="14.25" customHeight="1" x14ac:dyDescent="0.4">
      <c r="A381" s="1"/>
      <c r="B381" s="1"/>
      <c r="D381" s="1"/>
      <c r="E381" s="1"/>
      <c r="F381" s="1"/>
      <c r="G381" s="1"/>
      <c r="H381" s="1"/>
      <c r="I381" s="1"/>
      <c r="R381" s="2"/>
      <c r="S381" s="1"/>
      <c r="T381" s="1"/>
      <c r="U381" s="1"/>
    </row>
    <row r="382" spans="1:21" ht="14.25" customHeight="1" x14ac:dyDescent="0.4">
      <c r="A382" s="1"/>
      <c r="B382" s="1"/>
      <c r="D382" s="1"/>
      <c r="E382" s="1"/>
      <c r="F382" s="1"/>
      <c r="G382" s="1"/>
      <c r="H382" s="1"/>
      <c r="I382" s="1"/>
      <c r="R382" s="2"/>
      <c r="S382" s="1"/>
      <c r="T382" s="1"/>
      <c r="U382" s="1"/>
    </row>
    <row r="383" spans="1:21" ht="14.25" customHeight="1" x14ac:dyDescent="0.4">
      <c r="A383" s="1"/>
      <c r="B383" s="1"/>
      <c r="D383" s="1"/>
      <c r="E383" s="1"/>
      <c r="F383" s="1"/>
      <c r="G383" s="1"/>
      <c r="H383" s="1"/>
      <c r="I383" s="1"/>
      <c r="R383" s="2"/>
      <c r="S383" s="1"/>
      <c r="T383" s="1"/>
      <c r="U383" s="1"/>
    </row>
    <row r="384" spans="1:21" ht="14.25" customHeight="1" x14ac:dyDescent="0.4">
      <c r="A384" s="1"/>
      <c r="B384" s="1"/>
      <c r="D384" s="1"/>
      <c r="E384" s="1"/>
      <c r="F384" s="1"/>
      <c r="G384" s="1"/>
      <c r="H384" s="1"/>
      <c r="I384" s="1"/>
      <c r="R384" s="2"/>
      <c r="S384" s="1"/>
      <c r="T384" s="1"/>
      <c r="U384" s="1"/>
    </row>
    <row r="385" spans="1:21" ht="14.25" customHeight="1" x14ac:dyDescent="0.4">
      <c r="A385" s="1"/>
      <c r="B385" s="1"/>
      <c r="D385" s="1"/>
      <c r="E385" s="1"/>
      <c r="F385" s="1"/>
      <c r="G385" s="1"/>
      <c r="H385" s="1"/>
      <c r="I385" s="1"/>
      <c r="R385" s="2"/>
      <c r="S385" s="1"/>
      <c r="T385" s="1"/>
      <c r="U385" s="1"/>
    </row>
    <row r="386" spans="1:21" ht="14.25" customHeight="1" x14ac:dyDescent="0.4">
      <c r="A386" s="1"/>
      <c r="B386" s="1"/>
      <c r="D386" s="1"/>
      <c r="E386" s="1"/>
      <c r="F386" s="1"/>
      <c r="G386" s="1"/>
      <c r="H386" s="1"/>
      <c r="I386" s="1"/>
      <c r="R386" s="2"/>
      <c r="S386" s="1"/>
      <c r="T386" s="1"/>
      <c r="U386" s="1"/>
    </row>
    <row r="387" spans="1:21" ht="14.25" customHeight="1" x14ac:dyDescent="0.4">
      <c r="A387" s="1"/>
      <c r="B387" s="1"/>
      <c r="D387" s="1"/>
      <c r="E387" s="1"/>
      <c r="F387" s="1"/>
      <c r="G387" s="1"/>
      <c r="H387" s="1"/>
      <c r="I387" s="1"/>
      <c r="R387" s="2"/>
      <c r="S387" s="1"/>
      <c r="T387" s="1"/>
      <c r="U387" s="1"/>
    </row>
    <row r="388" spans="1:21" ht="14.25" customHeight="1" x14ac:dyDescent="0.4">
      <c r="A388" s="1"/>
      <c r="B388" s="1"/>
      <c r="D388" s="1"/>
      <c r="E388" s="1"/>
      <c r="F388" s="1"/>
      <c r="G388" s="1"/>
      <c r="H388" s="1"/>
      <c r="I388" s="1"/>
      <c r="R388" s="2"/>
      <c r="S388" s="1"/>
      <c r="T388" s="1"/>
      <c r="U388" s="1"/>
    </row>
    <row r="389" spans="1:21" ht="14.25" customHeight="1" x14ac:dyDescent="0.4">
      <c r="A389" s="1"/>
      <c r="B389" s="1"/>
      <c r="D389" s="1"/>
      <c r="E389" s="1"/>
      <c r="F389" s="1"/>
      <c r="G389" s="1"/>
      <c r="H389" s="1"/>
      <c r="I389" s="1"/>
      <c r="R389" s="2"/>
      <c r="S389" s="1"/>
      <c r="T389" s="1"/>
      <c r="U389" s="1"/>
    </row>
    <row r="390" spans="1:21" ht="14.25" customHeight="1" x14ac:dyDescent="0.4">
      <c r="A390" s="1"/>
      <c r="B390" s="1"/>
      <c r="D390" s="1"/>
      <c r="E390" s="1"/>
      <c r="F390" s="1"/>
      <c r="G390" s="1"/>
      <c r="H390" s="1"/>
      <c r="I390" s="1"/>
      <c r="R390" s="2"/>
      <c r="S390" s="1"/>
      <c r="T390" s="1"/>
      <c r="U390" s="1"/>
    </row>
    <row r="391" spans="1:21" ht="14.25" customHeight="1" x14ac:dyDescent="0.4">
      <c r="A391" s="1"/>
      <c r="B391" s="1"/>
      <c r="D391" s="1"/>
      <c r="E391" s="1"/>
      <c r="F391" s="1"/>
      <c r="G391" s="1"/>
      <c r="H391" s="1"/>
      <c r="I391" s="1"/>
      <c r="R391" s="2"/>
      <c r="S391" s="1"/>
      <c r="T391" s="1"/>
      <c r="U391" s="1"/>
    </row>
    <row r="392" spans="1:21" ht="14.25" customHeight="1" x14ac:dyDescent="0.4">
      <c r="A392" s="1"/>
      <c r="B392" s="1"/>
      <c r="D392" s="1"/>
      <c r="E392" s="1"/>
      <c r="F392" s="1"/>
      <c r="G392" s="1"/>
      <c r="H392" s="1"/>
      <c r="I392" s="1"/>
      <c r="R392" s="2"/>
      <c r="S392" s="1"/>
      <c r="T392" s="1"/>
      <c r="U392" s="1"/>
    </row>
    <row r="393" spans="1:21" ht="14.25" customHeight="1" x14ac:dyDescent="0.4">
      <c r="A393" s="1"/>
      <c r="B393" s="1"/>
      <c r="D393" s="1"/>
      <c r="E393" s="1"/>
      <c r="F393" s="1"/>
      <c r="G393" s="1"/>
      <c r="H393" s="1"/>
      <c r="I393" s="1"/>
      <c r="R393" s="2"/>
      <c r="S393" s="1"/>
      <c r="T393" s="1"/>
      <c r="U393" s="1"/>
    </row>
    <row r="394" spans="1:21" ht="14.25" customHeight="1" x14ac:dyDescent="0.4">
      <c r="A394" s="1"/>
      <c r="B394" s="1"/>
      <c r="D394" s="1"/>
      <c r="E394" s="1"/>
      <c r="F394" s="1"/>
      <c r="G394" s="1"/>
      <c r="H394" s="1"/>
      <c r="I394" s="1"/>
      <c r="R394" s="2"/>
      <c r="S394" s="1"/>
      <c r="T394" s="1"/>
      <c r="U394" s="1"/>
    </row>
    <row r="395" spans="1:21" ht="14.25" customHeight="1" x14ac:dyDescent="0.4">
      <c r="A395" s="1"/>
      <c r="B395" s="1"/>
      <c r="D395" s="1"/>
      <c r="E395" s="1"/>
      <c r="F395" s="1"/>
      <c r="G395" s="1"/>
      <c r="H395" s="1"/>
      <c r="I395" s="1"/>
      <c r="R395" s="2"/>
      <c r="S395" s="1"/>
      <c r="T395" s="1"/>
      <c r="U395" s="1"/>
    </row>
    <row r="396" spans="1:21" ht="14.25" customHeight="1" x14ac:dyDescent="0.4">
      <c r="A396" s="1"/>
      <c r="B396" s="1"/>
      <c r="D396" s="1"/>
      <c r="E396" s="1"/>
      <c r="F396" s="1"/>
      <c r="G396" s="1"/>
      <c r="H396" s="1"/>
      <c r="I396" s="1"/>
      <c r="R396" s="2"/>
      <c r="S396" s="1"/>
      <c r="T396" s="1"/>
      <c r="U396" s="1"/>
    </row>
    <row r="397" spans="1:21" ht="14.25" customHeight="1" x14ac:dyDescent="0.4">
      <c r="A397" s="1"/>
      <c r="B397" s="1"/>
      <c r="D397" s="1"/>
      <c r="E397" s="1"/>
      <c r="F397" s="1"/>
      <c r="G397" s="1"/>
      <c r="H397" s="1"/>
      <c r="I397" s="1"/>
      <c r="R397" s="2"/>
      <c r="S397" s="1"/>
      <c r="T397" s="1"/>
      <c r="U397" s="1"/>
    </row>
    <row r="398" spans="1:21" ht="14.25" customHeight="1" x14ac:dyDescent="0.4">
      <c r="A398" s="1"/>
      <c r="B398" s="1"/>
      <c r="D398" s="1"/>
      <c r="E398" s="1"/>
      <c r="F398" s="1"/>
      <c r="G398" s="1"/>
      <c r="H398" s="1"/>
      <c r="I398" s="1"/>
      <c r="R398" s="2"/>
      <c r="S398" s="1"/>
      <c r="T398" s="1"/>
      <c r="U398" s="1"/>
    </row>
    <row r="399" spans="1:21" ht="14.25" customHeight="1" x14ac:dyDescent="0.4">
      <c r="A399" s="1"/>
      <c r="B399" s="1"/>
      <c r="D399" s="1"/>
      <c r="E399" s="1"/>
      <c r="F399" s="1"/>
      <c r="G399" s="1"/>
      <c r="H399" s="1"/>
      <c r="I399" s="1"/>
      <c r="R399" s="2"/>
      <c r="S399" s="1"/>
      <c r="T399" s="1"/>
      <c r="U399" s="1"/>
    </row>
    <row r="400" spans="1:21" ht="14.25" customHeight="1" x14ac:dyDescent="0.4">
      <c r="A400" s="1"/>
      <c r="B400" s="1"/>
      <c r="D400" s="1"/>
      <c r="E400" s="1"/>
      <c r="F400" s="1"/>
      <c r="G400" s="1"/>
      <c r="H400" s="1"/>
      <c r="I400" s="1"/>
      <c r="R400" s="2"/>
      <c r="S400" s="1"/>
      <c r="T400" s="1"/>
      <c r="U400" s="1"/>
    </row>
    <row r="401" spans="1:21" ht="14.25" customHeight="1" x14ac:dyDescent="0.4">
      <c r="A401" s="1"/>
      <c r="B401" s="1"/>
      <c r="D401" s="1"/>
      <c r="E401" s="1"/>
      <c r="F401" s="1"/>
      <c r="G401" s="1"/>
      <c r="H401" s="1"/>
      <c r="I401" s="1"/>
      <c r="R401" s="2"/>
      <c r="S401" s="1"/>
      <c r="T401" s="1"/>
      <c r="U401" s="1"/>
    </row>
    <row r="402" spans="1:21" ht="14.25" customHeight="1" x14ac:dyDescent="0.4">
      <c r="A402" s="1"/>
      <c r="B402" s="1"/>
      <c r="D402" s="1"/>
      <c r="E402" s="1"/>
      <c r="F402" s="1"/>
      <c r="G402" s="1"/>
      <c r="H402" s="1"/>
      <c r="I402" s="1"/>
      <c r="R402" s="2"/>
      <c r="S402" s="1"/>
      <c r="T402" s="1"/>
      <c r="U402" s="1"/>
    </row>
    <row r="403" spans="1:21" ht="14.25" customHeight="1" x14ac:dyDescent="0.4">
      <c r="A403" s="1"/>
      <c r="B403" s="1"/>
      <c r="D403" s="1"/>
      <c r="E403" s="1"/>
      <c r="F403" s="1"/>
      <c r="G403" s="1"/>
      <c r="H403" s="1"/>
      <c r="I403" s="1"/>
      <c r="R403" s="2"/>
      <c r="S403" s="1"/>
      <c r="T403" s="1"/>
      <c r="U403" s="1"/>
    </row>
    <row r="404" spans="1:21" ht="14.25" customHeight="1" x14ac:dyDescent="0.4">
      <c r="A404" s="1"/>
      <c r="B404" s="1"/>
      <c r="D404" s="1"/>
      <c r="E404" s="1"/>
      <c r="F404" s="1"/>
      <c r="G404" s="1"/>
      <c r="H404" s="1"/>
      <c r="I404" s="1"/>
      <c r="R404" s="2"/>
      <c r="S404" s="1"/>
      <c r="T404" s="1"/>
      <c r="U404" s="1"/>
    </row>
    <row r="405" spans="1:21" ht="14.25" customHeight="1" x14ac:dyDescent="0.4">
      <c r="A405" s="1"/>
      <c r="B405" s="1"/>
      <c r="D405" s="1"/>
      <c r="E405" s="1"/>
      <c r="F405" s="1"/>
      <c r="G405" s="1"/>
      <c r="H405" s="1"/>
      <c r="I405" s="1"/>
      <c r="R405" s="2"/>
      <c r="S405" s="1"/>
      <c r="T405" s="1"/>
      <c r="U405" s="1"/>
    </row>
    <row r="406" spans="1:21" ht="14.25" customHeight="1" x14ac:dyDescent="0.4">
      <c r="A406" s="1"/>
      <c r="B406" s="1"/>
      <c r="D406" s="1"/>
      <c r="E406" s="1"/>
      <c r="F406" s="1"/>
      <c r="G406" s="1"/>
      <c r="H406" s="1"/>
      <c r="I406" s="1"/>
      <c r="R406" s="2"/>
      <c r="S406" s="1"/>
      <c r="T406" s="1"/>
      <c r="U406" s="1"/>
    </row>
    <row r="407" spans="1:21" ht="14.25" customHeight="1" x14ac:dyDescent="0.4">
      <c r="A407" s="1"/>
      <c r="B407" s="1"/>
      <c r="D407" s="1"/>
      <c r="E407" s="1"/>
      <c r="F407" s="1"/>
      <c r="G407" s="1"/>
      <c r="H407" s="1"/>
      <c r="I407" s="1"/>
      <c r="R407" s="2"/>
      <c r="S407" s="1"/>
      <c r="T407" s="1"/>
      <c r="U407" s="1"/>
    </row>
    <row r="408" spans="1:21" ht="14.25" customHeight="1" x14ac:dyDescent="0.4">
      <c r="A408" s="1"/>
      <c r="B408" s="1"/>
      <c r="D408" s="1"/>
      <c r="E408" s="1"/>
      <c r="F408" s="1"/>
      <c r="G408" s="1"/>
      <c r="H408" s="1"/>
      <c r="I408" s="1"/>
      <c r="R408" s="2"/>
      <c r="S408" s="1"/>
      <c r="T408" s="1"/>
      <c r="U408" s="1"/>
    </row>
    <row r="409" spans="1:21" ht="14.25" customHeight="1" x14ac:dyDescent="0.4">
      <c r="A409" s="1"/>
      <c r="B409" s="1"/>
      <c r="D409" s="1"/>
      <c r="E409" s="1"/>
      <c r="F409" s="1"/>
      <c r="G409" s="1"/>
      <c r="H409" s="1"/>
      <c r="I409" s="1"/>
      <c r="R409" s="2"/>
      <c r="S409" s="1"/>
      <c r="T409" s="1"/>
      <c r="U409" s="1"/>
    </row>
    <row r="410" spans="1:21" ht="14.25" customHeight="1" x14ac:dyDescent="0.4">
      <c r="A410" s="1"/>
      <c r="B410" s="1"/>
      <c r="D410" s="1"/>
      <c r="E410" s="1"/>
      <c r="F410" s="1"/>
      <c r="G410" s="1"/>
      <c r="H410" s="1"/>
      <c r="I410" s="1"/>
      <c r="R410" s="2"/>
      <c r="S410" s="1"/>
      <c r="T410" s="1"/>
      <c r="U410" s="1"/>
    </row>
    <row r="411" spans="1:21" ht="14.25" customHeight="1" x14ac:dyDescent="0.4">
      <c r="A411" s="1"/>
      <c r="B411" s="1"/>
      <c r="D411" s="1"/>
      <c r="E411" s="1"/>
      <c r="F411" s="1"/>
      <c r="G411" s="1"/>
      <c r="H411" s="1"/>
      <c r="I411" s="1"/>
      <c r="R411" s="2"/>
      <c r="S411" s="1"/>
      <c r="T411" s="1"/>
      <c r="U411" s="1"/>
    </row>
    <row r="412" spans="1:21" ht="14.25" customHeight="1" x14ac:dyDescent="0.4">
      <c r="A412" s="1"/>
      <c r="B412" s="1"/>
      <c r="D412" s="1"/>
      <c r="E412" s="1"/>
      <c r="F412" s="1"/>
      <c r="G412" s="1"/>
      <c r="H412" s="1"/>
      <c r="I412" s="1"/>
      <c r="R412" s="2"/>
      <c r="S412" s="1"/>
      <c r="T412" s="1"/>
      <c r="U412" s="1"/>
    </row>
    <row r="413" spans="1:21" ht="14.25" customHeight="1" x14ac:dyDescent="0.4">
      <c r="A413" s="1"/>
      <c r="B413" s="1"/>
      <c r="D413" s="1"/>
      <c r="E413" s="1"/>
      <c r="F413" s="1"/>
      <c r="G413" s="1"/>
      <c r="H413" s="1"/>
      <c r="I413" s="1"/>
      <c r="R413" s="2"/>
      <c r="S413" s="1"/>
      <c r="T413" s="1"/>
      <c r="U413" s="1"/>
    </row>
    <row r="414" spans="1:21" ht="14.25" customHeight="1" x14ac:dyDescent="0.4">
      <c r="A414" s="1"/>
      <c r="B414" s="1"/>
      <c r="D414" s="1"/>
      <c r="E414" s="1"/>
      <c r="F414" s="1"/>
      <c r="G414" s="1"/>
      <c r="H414" s="1"/>
      <c r="I414" s="1"/>
      <c r="R414" s="2"/>
      <c r="S414" s="1"/>
      <c r="T414" s="1"/>
      <c r="U414" s="1"/>
    </row>
    <row r="415" spans="1:21" ht="14.25" customHeight="1" x14ac:dyDescent="0.4">
      <c r="A415" s="1"/>
      <c r="B415" s="1"/>
      <c r="D415" s="1"/>
      <c r="E415" s="1"/>
      <c r="F415" s="1"/>
      <c r="G415" s="1"/>
      <c r="H415" s="1"/>
      <c r="I415" s="1"/>
      <c r="R415" s="2"/>
      <c r="S415" s="1"/>
      <c r="T415" s="1"/>
      <c r="U415" s="1"/>
    </row>
    <row r="416" spans="1:21" ht="14.25" customHeight="1" x14ac:dyDescent="0.4">
      <c r="A416" s="1"/>
      <c r="B416" s="1"/>
      <c r="D416" s="1"/>
      <c r="E416" s="1"/>
      <c r="F416" s="1"/>
      <c r="G416" s="1"/>
      <c r="H416" s="1"/>
      <c r="I416" s="1"/>
      <c r="R416" s="2"/>
      <c r="S416" s="1"/>
      <c r="T416" s="1"/>
      <c r="U416" s="1"/>
    </row>
    <row r="417" spans="1:21" ht="14.25" customHeight="1" x14ac:dyDescent="0.4">
      <c r="A417" s="1"/>
      <c r="B417" s="1"/>
      <c r="D417" s="1"/>
      <c r="E417" s="1"/>
      <c r="F417" s="1"/>
      <c r="G417" s="1"/>
      <c r="H417" s="1"/>
      <c r="I417" s="1"/>
      <c r="R417" s="2"/>
      <c r="S417" s="1"/>
      <c r="T417" s="1"/>
      <c r="U417" s="1"/>
    </row>
    <row r="418" spans="1:21" ht="14.25" customHeight="1" x14ac:dyDescent="0.4">
      <c r="A418" s="1"/>
      <c r="B418" s="1"/>
      <c r="D418" s="1"/>
      <c r="E418" s="1"/>
      <c r="F418" s="1"/>
      <c r="G418" s="1"/>
      <c r="H418" s="1"/>
      <c r="I418" s="1"/>
      <c r="R418" s="2"/>
      <c r="S418" s="1"/>
      <c r="T418" s="1"/>
      <c r="U418" s="1"/>
    </row>
    <row r="419" spans="1:21" ht="14.25" customHeight="1" x14ac:dyDescent="0.4">
      <c r="A419" s="1"/>
      <c r="B419" s="1"/>
      <c r="D419" s="1"/>
      <c r="E419" s="1"/>
      <c r="F419" s="1"/>
      <c r="G419" s="1"/>
      <c r="H419" s="1"/>
      <c r="I419" s="1"/>
      <c r="R419" s="2"/>
      <c r="S419" s="1"/>
      <c r="T419" s="1"/>
      <c r="U419" s="1"/>
    </row>
    <row r="420" spans="1:21" ht="14.25" customHeight="1" x14ac:dyDescent="0.4">
      <c r="A420" s="1"/>
      <c r="B420" s="1"/>
      <c r="D420" s="1"/>
      <c r="E420" s="1"/>
      <c r="F420" s="1"/>
      <c r="G420" s="1"/>
      <c r="H420" s="1"/>
      <c r="I420" s="1"/>
      <c r="R420" s="2"/>
      <c r="S420" s="1"/>
      <c r="T420" s="1"/>
      <c r="U420" s="1"/>
    </row>
    <row r="421" spans="1:21" ht="14.25" customHeight="1" x14ac:dyDescent="0.4">
      <c r="A421" s="1"/>
      <c r="B421" s="1"/>
      <c r="D421" s="1"/>
      <c r="E421" s="1"/>
      <c r="F421" s="1"/>
      <c r="G421" s="1"/>
      <c r="H421" s="1"/>
      <c r="I421" s="1"/>
      <c r="R421" s="2"/>
      <c r="S421" s="1"/>
      <c r="T421" s="1"/>
      <c r="U421" s="1"/>
    </row>
    <row r="422" spans="1:21" ht="14.25" customHeight="1" x14ac:dyDescent="0.4">
      <c r="A422" s="1"/>
      <c r="B422" s="1"/>
      <c r="D422" s="1"/>
      <c r="E422" s="1"/>
      <c r="F422" s="1"/>
      <c r="G422" s="1"/>
      <c r="H422" s="1"/>
      <c r="I422" s="1"/>
      <c r="R422" s="2"/>
      <c r="S422" s="1"/>
      <c r="T422" s="1"/>
      <c r="U422" s="1"/>
    </row>
    <row r="423" spans="1:21" ht="14.25" customHeight="1" x14ac:dyDescent="0.4">
      <c r="A423" s="1"/>
      <c r="B423" s="1"/>
      <c r="D423" s="1"/>
      <c r="E423" s="1"/>
      <c r="F423" s="1"/>
      <c r="G423" s="1"/>
      <c r="H423" s="1"/>
      <c r="I423" s="1"/>
      <c r="R423" s="2"/>
      <c r="S423" s="1"/>
      <c r="T423" s="1"/>
      <c r="U423" s="1"/>
    </row>
    <row r="424" spans="1:21" ht="14.25" customHeight="1" x14ac:dyDescent="0.4">
      <c r="A424" s="1"/>
      <c r="B424" s="1"/>
      <c r="D424" s="1"/>
      <c r="E424" s="1"/>
      <c r="F424" s="1"/>
      <c r="G424" s="1"/>
      <c r="H424" s="1"/>
      <c r="I424" s="1"/>
      <c r="R424" s="2"/>
      <c r="S424" s="1"/>
      <c r="T424" s="1"/>
      <c r="U424" s="1"/>
    </row>
    <row r="425" spans="1:21" ht="14.25" customHeight="1" x14ac:dyDescent="0.4">
      <c r="A425" s="1"/>
      <c r="B425" s="1"/>
      <c r="D425" s="1"/>
      <c r="E425" s="1"/>
      <c r="F425" s="1"/>
      <c r="G425" s="1"/>
      <c r="H425" s="1"/>
      <c r="I425" s="1"/>
      <c r="R425" s="2"/>
      <c r="S425" s="1"/>
      <c r="T425" s="1"/>
      <c r="U425" s="1"/>
    </row>
    <row r="426" spans="1:21" ht="14.25" customHeight="1" x14ac:dyDescent="0.4">
      <c r="A426" s="1"/>
      <c r="B426" s="1"/>
      <c r="D426" s="1"/>
      <c r="E426" s="1"/>
      <c r="F426" s="1"/>
      <c r="G426" s="1"/>
      <c r="H426" s="1"/>
      <c r="I426" s="1"/>
      <c r="R426" s="2"/>
      <c r="S426" s="1"/>
      <c r="T426" s="1"/>
      <c r="U426" s="1"/>
    </row>
    <row r="427" spans="1:21" ht="14.25" customHeight="1" x14ac:dyDescent="0.4">
      <c r="A427" s="1"/>
      <c r="B427" s="1"/>
      <c r="D427" s="1"/>
      <c r="E427" s="1"/>
      <c r="F427" s="1"/>
      <c r="G427" s="1"/>
      <c r="H427" s="1"/>
      <c r="I427" s="1"/>
      <c r="R427" s="2"/>
      <c r="S427" s="1"/>
      <c r="T427" s="1"/>
      <c r="U427" s="1"/>
    </row>
    <row r="428" spans="1:21" ht="14.25" customHeight="1" x14ac:dyDescent="0.4">
      <c r="A428" s="1"/>
      <c r="B428" s="1"/>
      <c r="D428" s="1"/>
      <c r="E428" s="1"/>
      <c r="F428" s="1"/>
      <c r="G428" s="1"/>
      <c r="H428" s="1"/>
      <c r="I428" s="1"/>
      <c r="R428" s="2"/>
      <c r="S428" s="1"/>
      <c r="T428" s="1"/>
      <c r="U428" s="1"/>
    </row>
    <row r="429" spans="1:21" ht="14.25" customHeight="1" x14ac:dyDescent="0.4">
      <c r="A429" s="1"/>
      <c r="B429" s="1"/>
      <c r="D429" s="1"/>
      <c r="E429" s="1"/>
      <c r="F429" s="1"/>
      <c r="G429" s="1"/>
      <c r="H429" s="1"/>
      <c r="I429" s="1"/>
      <c r="R429" s="2"/>
      <c r="S429" s="1"/>
      <c r="T429" s="1"/>
      <c r="U429" s="1"/>
    </row>
    <row r="430" spans="1:21" ht="14.25" customHeight="1" x14ac:dyDescent="0.4">
      <c r="A430" s="1"/>
      <c r="B430" s="1"/>
      <c r="D430" s="1"/>
      <c r="E430" s="1"/>
      <c r="F430" s="1"/>
      <c r="G430" s="1"/>
      <c r="H430" s="1"/>
      <c r="I430" s="1"/>
      <c r="R430" s="2"/>
      <c r="S430" s="1"/>
      <c r="T430" s="1"/>
      <c r="U430" s="1"/>
    </row>
    <row r="431" spans="1:21" ht="14.25" customHeight="1" x14ac:dyDescent="0.4">
      <c r="A431" s="1"/>
      <c r="B431" s="1"/>
      <c r="D431" s="1"/>
      <c r="E431" s="1"/>
      <c r="F431" s="1"/>
      <c r="G431" s="1"/>
      <c r="H431" s="1"/>
      <c r="I431" s="1"/>
      <c r="R431" s="2"/>
      <c r="S431" s="1"/>
      <c r="T431" s="1"/>
      <c r="U431" s="1"/>
    </row>
    <row r="432" spans="1:21" ht="14.25" customHeight="1" x14ac:dyDescent="0.4">
      <c r="A432" s="1"/>
      <c r="B432" s="1"/>
      <c r="D432" s="1"/>
      <c r="E432" s="1"/>
      <c r="F432" s="1"/>
      <c r="G432" s="1"/>
      <c r="H432" s="1"/>
      <c r="I432" s="1"/>
      <c r="R432" s="2"/>
      <c r="S432" s="1"/>
      <c r="T432" s="1"/>
      <c r="U432" s="1"/>
    </row>
    <row r="433" spans="1:21" ht="14.25" customHeight="1" x14ac:dyDescent="0.4">
      <c r="A433" s="1"/>
      <c r="B433" s="1"/>
      <c r="D433" s="1"/>
      <c r="E433" s="1"/>
      <c r="F433" s="1"/>
      <c r="G433" s="1"/>
      <c r="H433" s="1"/>
      <c r="I433" s="1"/>
      <c r="R433" s="2"/>
      <c r="S433" s="1"/>
      <c r="T433" s="1"/>
      <c r="U433" s="1"/>
    </row>
    <row r="434" spans="1:21" ht="14.25" customHeight="1" x14ac:dyDescent="0.4">
      <c r="A434" s="1"/>
      <c r="B434" s="1"/>
      <c r="D434" s="1"/>
      <c r="E434" s="1"/>
      <c r="F434" s="1"/>
      <c r="G434" s="1"/>
      <c r="H434" s="1"/>
      <c r="I434" s="1"/>
      <c r="R434" s="2"/>
      <c r="S434" s="1"/>
      <c r="T434" s="1"/>
      <c r="U434" s="1"/>
    </row>
    <row r="435" spans="1:21" ht="14.25" customHeight="1" x14ac:dyDescent="0.4">
      <c r="A435" s="1"/>
      <c r="B435" s="1"/>
      <c r="D435" s="1"/>
      <c r="E435" s="1"/>
      <c r="F435" s="1"/>
      <c r="G435" s="1"/>
      <c r="H435" s="1"/>
      <c r="I435" s="1"/>
      <c r="R435" s="2"/>
      <c r="S435" s="1"/>
      <c r="T435" s="1"/>
      <c r="U435" s="1"/>
    </row>
    <row r="436" spans="1:21" ht="14.25" customHeight="1" x14ac:dyDescent="0.4">
      <c r="A436" s="1"/>
      <c r="B436" s="1"/>
      <c r="D436" s="1"/>
      <c r="E436" s="1"/>
      <c r="F436" s="1"/>
      <c r="G436" s="1"/>
      <c r="H436" s="1"/>
      <c r="I436" s="1"/>
      <c r="R436" s="2"/>
      <c r="S436" s="1"/>
      <c r="T436" s="1"/>
      <c r="U436" s="1"/>
    </row>
    <row r="437" spans="1:21" ht="14.25" customHeight="1" x14ac:dyDescent="0.4">
      <c r="A437" s="1"/>
      <c r="B437" s="1"/>
      <c r="D437" s="1"/>
      <c r="E437" s="1"/>
      <c r="F437" s="1"/>
      <c r="G437" s="1"/>
      <c r="H437" s="1"/>
      <c r="I437" s="1"/>
      <c r="R437" s="2"/>
      <c r="S437" s="1"/>
      <c r="T437" s="1"/>
      <c r="U437" s="1"/>
    </row>
    <row r="438" spans="1:21" ht="14.25" customHeight="1" x14ac:dyDescent="0.4">
      <c r="A438" s="1"/>
      <c r="B438" s="1"/>
      <c r="D438" s="1"/>
      <c r="E438" s="1"/>
      <c r="F438" s="1"/>
      <c r="G438" s="1"/>
      <c r="H438" s="1"/>
      <c r="I438" s="1"/>
      <c r="R438" s="2"/>
      <c r="S438" s="1"/>
      <c r="T438" s="1"/>
      <c r="U438" s="1"/>
    </row>
    <row r="439" spans="1:21" ht="14.25" customHeight="1" x14ac:dyDescent="0.4">
      <c r="A439" s="1"/>
      <c r="B439" s="1"/>
      <c r="D439" s="1"/>
      <c r="E439" s="1"/>
      <c r="F439" s="1"/>
      <c r="G439" s="1"/>
      <c r="H439" s="1"/>
      <c r="I439" s="1"/>
      <c r="R439" s="2"/>
      <c r="S439" s="1"/>
      <c r="T439" s="1"/>
      <c r="U439" s="1"/>
    </row>
    <row r="440" spans="1:21" ht="14.25" customHeight="1" x14ac:dyDescent="0.4">
      <c r="A440" s="1"/>
      <c r="B440" s="1"/>
      <c r="D440" s="1"/>
      <c r="E440" s="1"/>
      <c r="F440" s="1"/>
      <c r="G440" s="1"/>
      <c r="H440" s="1"/>
      <c r="I440" s="1"/>
      <c r="R440" s="2"/>
      <c r="S440" s="1"/>
      <c r="T440" s="1"/>
      <c r="U440" s="1"/>
    </row>
    <row r="441" spans="1:21" ht="14.25" customHeight="1" x14ac:dyDescent="0.4">
      <c r="A441" s="1"/>
      <c r="B441" s="1"/>
      <c r="D441" s="1"/>
      <c r="E441" s="1"/>
      <c r="F441" s="1"/>
      <c r="G441" s="1"/>
      <c r="H441" s="1"/>
      <c r="I441" s="1"/>
      <c r="R441" s="2"/>
      <c r="S441" s="1"/>
      <c r="T441" s="1"/>
      <c r="U441" s="1"/>
    </row>
    <row r="442" spans="1:21" ht="14.25" customHeight="1" x14ac:dyDescent="0.4">
      <c r="A442" s="1"/>
      <c r="B442" s="1"/>
      <c r="D442" s="1"/>
      <c r="E442" s="1"/>
      <c r="F442" s="1"/>
      <c r="G442" s="1"/>
      <c r="H442" s="1"/>
      <c r="I442" s="1"/>
      <c r="R442" s="2"/>
      <c r="S442" s="1"/>
      <c r="T442" s="1"/>
      <c r="U442" s="1"/>
    </row>
    <row r="443" spans="1:21" ht="14.25" customHeight="1" x14ac:dyDescent="0.4">
      <c r="A443" s="1"/>
      <c r="B443" s="1"/>
      <c r="D443" s="1"/>
      <c r="E443" s="1"/>
      <c r="F443" s="1"/>
      <c r="G443" s="1"/>
      <c r="H443" s="1"/>
      <c r="I443" s="1"/>
      <c r="R443" s="2"/>
      <c r="S443" s="1"/>
      <c r="T443" s="1"/>
      <c r="U443" s="1"/>
    </row>
    <row r="444" spans="1:21" ht="14.25" customHeight="1" x14ac:dyDescent="0.4">
      <c r="A444" s="1"/>
      <c r="B444" s="1"/>
      <c r="D444" s="1"/>
      <c r="E444" s="1"/>
      <c r="F444" s="1"/>
      <c r="G444" s="1"/>
      <c r="H444" s="1"/>
      <c r="I444" s="1"/>
      <c r="R444" s="2"/>
      <c r="S444" s="1"/>
      <c r="T444" s="1"/>
      <c r="U444" s="1"/>
    </row>
    <row r="445" spans="1:21" ht="14.25" customHeight="1" x14ac:dyDescent="0.4">
      <c r="A445" s="1"/>
      <c r="B445" s="1"/>
      <c r="D445" s="1"/>
      <c r="E445" s="1"/>
      <c r="F445" s="1"/>
      <c r="G445" s="1"/>
      <c r="H445" s="1"/>
      <c r="I445" s="1"/>
      <c r="R445" s="2"/>
      <c r="S445" s="1"/>
      <c r="T445" s="1"/>
      <c r="U445" s="1"/>
    </row>
    <row r="446" spans="1:21" ht="14.25" customHeight="1" x14ac:dyDescent="0.4">
      <c r="A446" s="1"/>
      <c r="B446" s="1"/>
      <c r="D446" s="1"/>
      <c r="E446" s="1"/>
      <c r="F446" s="1"/>
      <c r="G446" s="1"/>
      <c r="H446" s="1"/>
      <c r="I446" s="1"/>
      <c r="R446" s="2"/>
      <c r="S446" s="1"/>
      <c r="T446" s="1"/>
      <c r="U446" s="1"/>
    </row>
    <row r="447" spans="1:21" ht="14.25" customHeight="1" x14ac:dyDescent="0.4">
      <c r="A447" s="1"/>
      <c r="B447" s="1"/>
      <c r="D447" s="1"/>
      <c r="E447" s="1"/>
      <c r="F447" s="1"/>
      <c r="G447" s="1"/>
      <c r="H447" s="1"/>
      <c r="I447" s="1"/>
      <c r="R447" s="2"/>
      <c r="S447" s="1"/>
      <c r="T447" s="1"/>
      <c r="U447" s="1"/>
    </row>
    <row r="448" spans="1:21" ht="14.25" customHeight="1" x14ac:dyDescent="0.4">
      <c r="A448" s="1"/>
      <c r="B448" s="1"/>
      <c r="D448" s="1"/>
      <c r="E448" s="1"/>
      <c r="F448" s="1"/>
      <c r="G448" s="1"/>
      <c r="H448" s="1"/>
      <c r="I448" s="1"/>
      <c r="R448" s="2"/>
      <c r="S448" s="1"/>
      <c r="T448" s="1"/>
      <c r="U448" s="1"/>
    </row>
    <row r="449" spans="1:21" ht="14.25" customHeight="1" x14ac:dyDescent="0.4">
      <c r="A449" s="1"/>
      <c r="B449" s="1"/>
      <c r="D449" s="1"/>
      <c r="E449" s="1"/>
      <c r="F449" s="1"/>
      <c r="G449" s="1"/>
      <c r="H449" s="1"/>
      <c r="I449" s="1"/>
      <c r="R449" s="2"/>
      <c r="S449" s="1"/>
      <c r="T449" s="1"/>
      <c r="U449" s="1"/>
    </row>
    <row r="450" spans="1:21" ht="14.25" customHeight="1" x14ac:dyDescent="0.4">
      <c r="A450" s="1"/>
      <c r="B450" s="1"/>
      <c r="D450" s="1"/>
      <c r="E450" s="1"/>
      <c r="F450" s="1"/>
      <c r="G450" s="1"/>
      <c r="H450" s="1"/>
      <c r="I450" s="1"/>
      <c r="R450" s="2"/>
      <c r="S450" s="1"/>
      <c r="T450" s="1"/>
      <c r="U450" s="1"/>
    </row>
    <row r="451" spans="1:21" ht="14.25" customHeight="1" x14ac:dyDescent="0.4">
      <c r="A451" s="1"/>
      <c r="B451" s="1"/>
      <c r="D451" s="1"/>
      <c r="E451" s="1"/>
      <c r="F451" s="1"/>
      <c r="G451" s="1"/>
      <c r="H451" s="1"/>
      <c r="I451" s="1"/>
      <c r="R451" s="2"/>
      <c r="S451" s="1"/>
      <c r="T451" s="1"/>
      <c r="U451" s="1"/>
    </row>
    <row r="452" spans="1:21" ht="14.25" customHeight="1" x14ac:dyDescent="0.4">
      <c r="A452" s="1"/>
      <c r="B452" s="1"/>
      <c r="D452" s="1"/>
      <c r="E452" s="1"/>
      <c r="F452" s="1"/>
      <c r="G452" s="1"/>
      <c r="H452" s="1"/>
      <c r="I452" s="1"/>
      <c r="R452" s="2"/>
      <c r="S452" s="1"/>
      <c r="T452" s="1"/>
      <c r="U452" s="1"/>
    </row>
    <row r="453" spans="1:21" ht="14.25" customHeight="1" x14ac:dyDescent="0.4">
      <c r="A453" s="1"/>
      <c r="B453" s="1"/>
      <c r="D453" s="1"/>
      <c r="E453" s="1"/>
      <c r="F453" s="1"/>
      <c r="G453" s="1"/>
      <c r="H453" s="1"/>
      <c r="I453" s="1"/>
      <c r="R453" s="2"/>
      <c r="S453" s="1"/>
      <c r="T453" s="1"/>
      <c r="U453" s="1"/>
    </row>
    <row r="454" spans="1:21" ht="14.25" customHeight="1" x14ac:dyDescent="0.4">
      <c r="A454" s="1"/>
      <c r="B454" s="1"/>
      <c r="D454" s="1"/>
      <c r="E454" s="1"/>
      <c r="F454" s="1"/>
      <c r="G454" s="1"/>
      <c r="H454" s="1"/>
      <c r="I454" s="1"/>
      <c r="R454" s="2"/>
      <c r="S454" s="1"/>
      <c r="T454" s="1"/>
      <c r="U454" s="1"/>
    </row>
    <row r="455" spans="1:21" ht="14.25" customHeight="1" x14ac:dyDescent="0.4">
      <c r="A455" s="1"/>
      <c r="B455" s="1"/>
      <c r="D455" s="1"/>
      <c r="E455" s="1"/>
      <c r="F455" s="1"/>
      <c r="G455" s="1"/>
      <c r="H455" s="1"/>
      <c r="I455" s="1"/>
      <c r="R455" s="2"/>
      <c r="S455" s="1"/>
      <c r="T455" s="1"/>
      <c r="U455" s="1"/>
    </row>
    <row r="456" spans="1:21" ht="14.25" customHeight="1" x14ac:dyDescent="0.4">
      <c r="A456" s="1"/>
      <c r="B456" s="1"/>
      <c r="D456" s="1"/>
      <c r="E456" s="1"/>
      <c r="F456" s="1"/>
      <c r="G456" s="1"/>
      <c r="H456" s="1"/>
      <c r="I456" s="1"/>
      <c r="R456" s="2"/>
      <c r="S456" s="1"/>
      <c r="T456" s="1"/>
      <c r="U456" s="1"/>
    </row>
    <row r="457" spans="1:21" ht="14.25" customHeight="1" x14ac:dyDescent="0.4">
      <c r="A457" s="1"/>
      <c r="B457" s="1"/>
      <c r="D457" s="1"/>
      <c r="E457" s="1"/>
      <c r="F457" s="1"/>
      <c r="G457" s="1"/>
      <c r="H457" s="1"/>
      <c r="I457" s="1"/>
      <c r="R457" s="2"/>
      <c r="S457" s="1"/>
      <c r="T457" s="1"/>
      <c r="U457" s="1"/>
    </row>
    <row r="458" spans="1:21" ht="14.25" customHeight="1" x14ac:dyDescent="0.4">
      <c r="A458" s="1"/>
      <c r="B458" s="1"/>
      <c r="D458" s="1"/>
      <c r="E458" s="1"/>
      <c r="F458" s="1"/>
      <c r="G458" s="1"/>
      <c r="H458" s="1"/>
      <c r="I458" s="1"/>
      <c r="R458" s="2"/>
      <c r="S458" s="1"/>
      <c r="T458" s="1"/>
      <c r="U458" s="1"/>
    </row>
    <row r="459" spans="1:21" ht="14.25" customHeight="1" x14ac:dyDescent="0.4">
      <c r="A459" s="1"/>
      <c r="B459" s="1"/>
      <c r="D459" s="1"/>
      <c r="E459" s="1"/>
      <c r="F459" s="1"/>
      <c r="G459" s="1"/>
      <c r="H459" s="1"/>
      <c r="I459" s="1"/>
      <c r="R459" s="2"/>
      <c r="S459" s="1"/>
      <c r="T459" s="1"/>
      <c r="U459" s="1"/>
    </row>
    <row r="460" spans="1:21" ht="14.25" customHeight="1" x14ac:dyDescent="0.4">
      <c r="A460" s="1"/>
      <c r="B460" s="1"/>
      <c r="D460" s="1"/>
      <c r="E460" s="1"/>
      <c r="F460" s="1"/>
      <c r="G460" s="1"/>
      <c r="H460" s="1"/>
      <c r="I460" s="1"/>
      <c r="R460" s="2"/>
      <c r="S460" s="1"/>
      <c r="T460" s="1"/>
      <c r="U460" s="1"/>
    </row>
    <row r="461" spans="1:21" ht="14.25" customHeight="1" x14ac:dyDescent="0.4">
      <c r="A461" s="1"/>
      <c r="B461" s="1"/>
      <c r="D461" s="1"/>
      <c r="E461" s="1"/>
      <c r="F461" s="1"/>
      <c r="G461" s="1"/>
      <c r="H461" s="1"/>
      <c r="I461" s="1"/>
      <c r="R461" s="2"/>
      <c r="S461" s="1"/>
      <c r="T461" s="1"/>
      <c r="U461" s="1"/>
    </row>
    <row r="462" spans="1:21" ht="14.25" customHeight="1" x14ac:dyDescent="0.4">
      <c r="A462" s="1"/>
      <c r="B462" s="1"/>
      <c r="D462" s="1"/>
      <c r="E462" s="1"/>
      <c r="F462" s="1"/>
      <c r="G462" s="1"/>
      <c r="H462" s="1"/>
      <c r="I462" s="1"/>
      <c r="R462" s="2"/>
      <c r="S462" s="1"/>
      <c r="T462" s="1"/>
      <c r="U462" s="1"/>
    </row>
    <row r="463" spans="1:21" ht="14.25" customHeight="1" x14ac:dyDescent="0.4">
      <c r="A463" s="1"/>
      <c r="B463" s="1"/>
      <c r="D463" s="1"/>
      <c r="E463" s="1"/>
      <c r="F463" s="1"/>
      <c r="G463" s="1"/>
      <c r="H463" s="1"/>
      <c r="I463" s="1"/>
      <c r="R463" s="2"/>
      <c r="S463" s="1"/>
      <c r="T463" s="1"/>
      <c r="U463" s="1"/>
    </row>
    <row r="464" spans="1:21" ht="14.25" customHeight="1" x14ac:dyDescent="0.4">
      <c r="A464" s="1"/>
      <c r="B464" s="1"/>
      <c r="D464" s="1"/>
      <c r="E464" s="1"/>
      <c r="F464" s="1"/>
      <c r="G464" s="1"/>
      <c r="H464" s="1"/>
      <c r="I464" s="1"/>
      <c r="R464" s="2"/>
      <c r="S464" s="1"/>
      <c r="T464" s="1"/>
      <c r="U464" s="1"/>
    </row>
    <row r="465" spans="1:21" ht="14.25" customHeight="1" x14ac:dyDescent="0.4">
      <c r="A465" s="1"/>
      <c r="B465" s="1"/>
      <c r="D465" s="1"/>
      <c r="E465" s="1"/>
      <c r="F465" s="1"/>
      <c r="G465" s="1"/>
      <c r="H465" s="1"/>
      <c r="I465" s="1"/>
      <c r="R465" s="2"/>
      <c r="S465" s="1"/>
      <c r="T465" s="1"/>
      <c r="U465" s="1"/>
    </row>
    <row r="466" spans="1:21" ht="14.25" customHeight="1" x14ac:dyDescent="0.4">
      <c r="A466" s="1"/>
      <c r="B466" s="1"/>
      <c r="D466" s="1"/>
      <c r="E466" s="1"/>
      <c r="F466" s="1"/>
      <c r="G466" s="1"/>
      <c r="H466" s="1"/>
      <c r="I466" s="1"/>
      <c r="R466" s="2"/>
      <c r="S466" s="1"/>
      <c r="T466" s="1"/>
      <c r="U466" s="1"/>
    </row>
    <row r="467" spans="1:21" ht="14.25" customHeight="1" x14ac:dyDescent="0.4">
      <c r="A467" s="1"/>
      <c r="B467" s="1"/>
      <c r="D467" s="1"/>
      <c r="E467" s="1"/>
      <c r="F467" s="1"/>
      <c r="G467" s="1"/>
      <c r="H467" s="1"/>
      <c r="I467" s="1"/>
      <c r="R467" s="2"/>
      <c r="S467" s="1"/>
      <c r="T467" s="1"/>
      <c r="U467" s="1"/>
    </row>
    <row r="468" spans="1:21" ht="14.25" customHeight="1" x14ac:dyDescent="0.4">
      <c r="A468" s="1"/>
      <c r="B468" s="1"/>
      <c r="D468" s="1"/>
      <c r="E468" s="1"/>
      <c r="F468" s="1"/>
      <c r="G468" s="1"/>
      <c r="H468" s="1"/>
      <c r="I468" s="1"/>
      <c r="R468" s="2"/>
      <c r="S468" s="1"/>
      <c r="T468" s="1"/>
      <c r="U468" s="1"/>
    </row>
    <row r="469" spans="1:21" ht="14.25" customHeight="1" x14ac:dyDescent="0.4">
      <c r="A469" s="1"/>
      <c r="B469" s="1"/>
      <c r="D469" s="1"/>
      <c r="E469" s="1"/>
      <c r="F469" s="1"/>
      <c r="G469" s="1"/>
      <c r="H469" s="1"/>
      <c r="I469" s="1"/>
      <c r="R469" s="2"/>
      <c r="S469" s="1"/>
      <c r="T469" s="1"/>
      <c r="U469" s="1"/>
    </row>
    <row r="470" spans="1:21" ht="14.25" customHeight="1" x14ac:dyDescent="0.4">
      <c r="A470" s="1"/>
      <c r="B470" s="1"/>
      <c r="D470" s="1"/>
      <c r="E470" s="1"/>
      <c r="F470" s="1"/>
      <c r="G470" s="1"/>
      <c r="H470" s="1"/>
      <c r="I470" s="1"/>
      <c r="R470" s="2"/>
      <c r="S470" s="1"/>
      <c r="T470" s="1"/>
      <c r="U470" s="1"/>
    </row>
    <row r="471" spans="1:21" ht="14.25" customHeight="1" x14ac:dyDescent="0.4">
      <c r="A471" s="1"/>
      <c r="B471" s="1"/>
      <c r="D471" s="1"/>
      <c r="E471" s="1"/>
      <c r="F471" s="1"/>
      <c r="G471" s="1"/>
      <c r="H471" s="1"/>
      <c r="I471" s="1"/>
      <c r="R471" s="2"/>
      <c r="S471" s="1"/>
      <c r="T471" s="1"/>
      <c r="U471" s="1"/>
    </row>
    <row r="472" spans="1:21" ht="14.25" customHeight="1" x14ac:dyDescent="0.4">
      <c r="A472" s="1"/>
      <c r="B472" s="1"/>
      <c r="D472" s="1"/>
      <c r="E472" s="1"/>
      <c r="F472" s="1"/>
      <c r="G472" s="1"/>
      <c r="H472" s="1"/>
      <c r="I472" s="1"/>
      <c r="R472" s="2"/>
      <c r="S472" s="1"/>
      <c r="T472" s="1"/>
      <c r="U472" s="1"/>
    </row>
    <row r="473" spans="1:21" ht="14.25" customHeight="1" x14ac:dyDescent="0.4">
      <c r="A473" s="1"/>
      <c r="B473" s="1"/>
      <c r="D473" s="1"/>
      <c r="E473" s="1"/>
      <c r="F473" s="1"/>
      <c r="G473" s="1"/>
      <c r="H473" s="1"/>
      <c r="I473" s="1"/>
      <c r="R473" s="2"/>
      <c r="S473" s="1"/>
      <c r="T473" s="1"/>
      <c r="U473" s="1"/>
    </row>
    <row r="474" spans="1:21" ht="14.25" customHeight="1" x14ac:dyDescent="0.4">
      <c r="A474" s="1"/>
      <c r="B474" s="1"/>
      <c r="D474" s="1"/>
      <c r="E474" s="1"/>
      <c r="F474" s="1"/>
      <c r="G474" s="1"/>
      <c r="H474" s="1"/>
      <c r="I474" s="1"/>
      <c r="R474" s="2"/>
      <c r="S474" s="1"/>
      <c r="T474" s="1"/>
      <c r="U474" s="1"/>
    </row>
    <row r="475" spans="1:21" ht="14.25" customHeight="1" x14ac:dyDescent="0.4">
      <c r="A475" s="1"/>
      <c r="B475" s="1"/>
      <c r="D475" s="1"/>
      <c r="E475" s="1"/>
      <c r="F475" s="1"/>
      <c r="G475" s="1"/>
      <c r="H475" s="1"/>
      <c r="I475" s="1"/>
      <c r="R475" s="2"/>
      <c r="S475" s="1"/>
      <c r="T475" s="1"/>
      <c r="U475" s="1"/>
    </row>
    <row r="476" spans="1:21" ht="14.25" customHeight="1" x14ac:dyDescent="0.4">
      <c r="A476" s="1"/>
      <c r="B476" s="1"/>
      <c r="D476" s="1"/>
      <c r="E476" s="1"/>
      <c r="F476" s="1"/>
      <c r="G476" s="1"/>
      <c r="H476" s="1"/>
      <c r="I476" s="1"/>
      <c r="R476" s="2"/>
      <c r="S476" s="1"/>
      <c r="T476" s="1"/>
      <c r="U476" s="1"/>
    </row>
    <row r="477" spans="1:21" ht="14.25" customHeight="1" x14ac:dyDescent="0.4">
      <c r="A477" s="1"/>
      <c r="B477" s="1"/>
      <c r="D477" s="1"/>
      <c r="E477" s="1"/>
      <c r="F477" s="1"/>
      <c r="G477" s="1"/>
      <c r="H477" s="1"/>
      <c r="I477" s="1"/>
      <c r="R477" s="2"/>
      <c r="S477" s="1"/>
      <c r="T477" s="1"/>
      <c r="U477" s="1"/>
    </row>
    <row r="478" spans="1:21" ht="14.25" customHeight="1" x14ac:dyDescent="0.4">
      <c r="A478" s="1"/>
      <c r="B478" s="1"/>
      <c r="D478" s="1"/>
      <c r="E478" s="1"/>
      <c r="F478" s="1"/>
      <c r="G478" s="1"/>
      <c r="H478" s="1"/>
      <c r="I478" s="1"/>
      <c r="R478" s="2"/>
      <c r="S478" s="1"/>
      <c r="T478" s="1"/>
      <c r="U478" s="1"/>
    </row>
    <row r="479" spans="1:21" ht="14.25" customHeight="1" x14ac:dyDescent="0.4">
      <c r="A479" s="1"/>
      <c r="B479" s="1"/>
      <c r="D479" s="1"/>
      <c r="E479" s="1"/>
      <c r="F479" s="1"/>
      <c r="G479" s="1"/>
      <c r="H479" s="1"/>
      <c r="I479" s="1"/>
      <c r="R479" s="2"/>
      <c r="S479" s="1"/>
      <c r="T479" s="1"/>
      <c r="U479" s="1"/>
    </row>
    <row r="480" spans="1:21" ht="14.25" customHeight="1" x14ac:dyDescent="0.4">
      <c r="A480" s="1"/>
      <c r="B480" s="1"/>
      <c r="D480" s="1"/>
      <c r="E480" s="1"/>
      <c r="F480" s="1"/>
      <c r="G480" s="1"/>
      <c r="H480" s="1"/>
      <c r="I480" s="1"/>
      <c r="R480" s="2"/>
      <c r="S480" s="1"/>
      <c r="T480" s="1"/>
      <c r="U480" s="1"/>
    </row>
    <row r="481" spans="1:21" ht="14.25" customHeight="1" x14ac:dyDescent="0.4">
      <c r="A481" s="1"/>
      <c r="B481" s="1"/>
      <c r="D481" s="1"/>
      <c r="E481" s="1"/>
      <c r="F481" s="1"/>
      <c r="G481" s="1"/>
      <c r="H481" s="1"/>
      <c r="I481" s="1"/>
      <c r="R481" s="2"/>
      <c r="S481" s="1"/>
      <c r="T481" s="1"/>
      <c r="U481" s="1"/>
    </row>
    <row r="482" spans="1:21" ht="14.25" customHeight="1" x14ac:dyDescent="0.4">
      <c r="A482" s="1"/>
      <c r="B482" s="1"/>
      <c r="D482" s="1"/>
      <c r="E482" s="1"/>
      <c r="F482" s="1"/>
      <c r="G482" s="1"/>
      <c r="H482" s="1"/>
      <c r="I482" s="1"/>
      <c r="R482" s="2"/>
      <c r="S482" s="1"/>
      <c r="T482" s="1"/>
      <c r="U482" s="1"/>
    </row>
    <row r="483" spans="1:21" ht="14.25" customHeight="1" x14ac:dyDescent="0.4">
      <c r="A483" s="1"/>
      <c r="B483" s="1"/>
      <c r="D483" s="1"/>
      <c r="E483" s="1"/>
      <c r="F483" s="1"/>
      <c r="G483" s="1"/>
      <c r="H483" s="1"/>
      <c r="I483" s="1"/>
      <c r="R483" s="2"/>
      <c r="S483" s="1"/>
      <c r="T483" s="1"/>
      <c r="U483" s="1"/>
    </row>
    <row r="484" spans="1:21" ht="14.25" customHeight="1" x14ac:dyDescent="0.4">
      <c r="A484" s="1"/>
      <c r="B484" s="1"/>
      <c r="D484" s="1"/>
      <c r="E484" s="1"/>
      <c r="F484" s="1"/>
      <c r="G484" s="1"/>
      <c r="H484" s="1"/>
      <c r="I484" s="1"/>
      <c r="R484" s="2"/>
      <c r="S484" s="1"/>
      <c r="T484" s="1"/>
      <c r="U484" s="1"/>
    </row>
    <row r="485" spans="1:21" ht="14.25" customHeight="1" x14ac:dyDescent="0.4">
      <c r="A485" s="1"/>
      <c r="B485" s="1"/>
      <c r="D485" s="1"/>
      <c r="E485" s="1"/>
      <c r="F485" s="1"/>
      <c r="G485" s="1"/>
      <c r="H485" s="1"/>
      <c r="I485" s="1"/>
      <c r="R485" s="2"/>
      <c r="S485" s="1"/>
      <c r="T485" s="1"/>
      <c r="U485" s="1"/>
    </row>
    <row r="486" spans="1:21" ht="14.25" customHeight="1" x14ac:dyDescent="0.4">
      <c r="A486" s="1"/>
      <c r="B486" s="1"/>
      <c r="D486" s="1"/>
      <c r="E486" s="1"/>
      <c r="F486" s="1"/>
      <c r="G486" s="1"/>
      <c r="H486" s="1"/>
      <c r="I486" s="1"/>
      <c r="R486" s="2"/>
      <c r="S486" s="1"/>
      <c r="T486" s="1"/>
      <c r="U486" s="1"/>
    </row>
    <row r="487" spans="1:21" ht="14.25" customHeight="1" x14ac:dyDescent="0.4">
      <c r="A487" s="1"/>
      <c r="B487" s="1"/>
      <c r="D487" s="1"/>
      <c r="E487" s="1"/>
      <c r="F487" s="1"/>
      <c r="G487" s="1"/>
      <c r="H487" s="1"/>
      <c r="I487" s="1"/>
      <c r="R487" s="2"/>
      <c r="S487" s="1"/>
      <c r="T487" s="1"/>
      <c r="U487" s="1"/>
    </row>
    <row r="488" spans="1:21" ht="14.25" customHeight="1" x14ac:dyDescent="0.4">
      <c r="A488" s="1"/>
      <c r="B488" s="1"/>
      <c r="D488" s="1"/>
      <c r="E488" s="1"/>
      <c r="F488" s="1"/>
      <c r="G488" s="1"/>
      <c r="H488" s="1"/>
      <c r="I488" s="1"/>
      <c r="R488" s="2"/>
      <c r="S488" s="1"/>
      <c r="T488" s="1"/>
      <c r="U488" s="1"/>
    </row>
    <row r="489" spans="1:21" ht="14.25" customHeight="1" x14ac:dyDescent="0.4">
      <c r="A489" s="1"/>
      <c r="B489" s="1"/>
      <c r="D489" s="1"/>
      <c r="E489" s="1"/>
      <c r="F489" s="1"/>
      <c r="G489" s="1"/>
      <c r="H489" s="1"/>
      <c r="I489" s="1"/>
      <c r="R489" s="2"/>
      <c r="S489" s="1"/>
      <c r="T489" s="1"/>
      <c r="U489" s="1"/>
    </row>
    <row r="490" spans="1:21" ht="14.25" customHeight="1" x14ac:dyDescent="0.4">
      <c r="A490" s="1"/>
      <c r="B490" s="1"/>
      <c r="D490" s="1"/>
      <c r="E490" s="1"/>
      <c r="F490" s="1"/>
      <c r="G490" s="1"/>
      <c r="H490" s="1"/>
      <c r="I490" s="1"/>
      <c r="R490" s="2"/>
      <c r="S490" s="1"/>
      <c r="T490" s="1"/>
      <c r="U490" s="1"/>
    </row>
    <row r="491" spans="1:21" ht="14.25" customHeight="1" x14ac:dyDescent="0.4">
      <c r="A491" s="1"/>
      <c r="B491" s="1"/>
      <c r="D491" s="1"/>
      <c r="E491" s="1"/>
      <c r="F491" s="1"/>
      <c r="G491" s="1"/>
      <c r="H491" s="1"/>
      <c r="I491" s="1"/>
      <c r="R491" s="2"/>
      <c r="S491" s="1"/>
      <c r="T491" s="1"/>
      <c r="U491" s="1"/>
    </row>
    <row r="492" spans="1:21" ht="14.25" customHeight="1" x14ac:dyDescent="0.4">
      <c r="A492" s="1"/>
      <c r="B492" s="1"/>
      <c r="D492" s="1"/>
      <c r="E492" s="1"/>
      <c r="F492" s="1"/>
      <c r="G492" s="1"/>
      <c r="H492" s="1"/>
      <c r="I492" s="1"/>
      <c r="R492" s="2"/>
      <c r="S492" s="1"/>
      <c r="T492" s="1"/>
      <c r="U492" s="1"/>
    </row>
    <row r="493" spans="1:21" ht="14.25" customHeight="1" x14ac:dyDescent="0.4">
      <c r="A493" s="1"/>
      <c r="B493" s="1"/>
      <c r="D493" s="1"/>
      <c r="E493" s="1"/>
      <c r="F493" s="1"/>
      <c r="G493" s="1"/>
      <c r="H493" s="1"/>
      <c r="I493" s="1"/>
      <c r="R493" s="2"/>
      <c r="S493" s="1"/>
      <c r="T493" s="1"/>
      <c r="U493" s="1"/>
    </row>
    <row r="494" spans="1:21" ht="14.25" customHeight="1" x14ac:dyDescent="0.4">
      <c r="A494" s="1"/>
      <c r="B494" s="1"/>
      <c r="D494" s="1"/>
      <c r="E494" s="1"/>
      <c r="F494" s="1"/>
      <c r="G494" s="1"/>
      <c r="H494" s="1"/>
      <c r="I494" s="1"/>
      <c r="R494" s="2"/>
      <c r="S494" s="1"/>
      <c r="T494" s="1"/>
      <c r="U494" s="1"/>
    </row>
    <row r="495" spans="1:21" ht="14.25" customHeight="1" x14ac:dyDescent="0.4">
      <c r="A495" s="1"/>
      <c r="B495" s="1"/>
      <c r="D495" s="1"/>
      <c r="E495" s="1"/>
      <c r="F495" s="1"/>
      <c r="G495" s="1"/>
      <c r="H495" s="1"/>
      <c r="I495" s="1"/>
      <c r="R495" s="2"/>
      <c r="S495" s="1"/>
      <c r="T495" s="1"/>
      <c r="U495" s="1"/>
    </row>
    <row r="496" spans="1:21" ht="14.25" customHeight="1" x14ac:dyDescent="0.4">
      <c r="A496" s="1"/>
      <c r="B496" s="1"/>
      <c r="D496" s="1"/>
      <c r="E496" s="1"/>
      <c r="F496" s="1"/>
      <c r="G496" s="1"/>
      <c r="H496" s="1"/>
      <c r="I496" s="1"/>
      <c r="R496" s="2"/>
      <c r="S496" s="1"/>
      <c r="T496" s="1"/>
      <c r="U496" s="1"/>
    </row>
    <row r="497" spans="1:21" ht="14.25" customHeight="1" x14ac:dyDescent="0.4">
      <c r="A497" s="1"/>
      <c r="B497" s="1"/>
      <c r="D497" s="1"/>
      <c r="E497" s="1"/>
      <c r="F497" s="1"/>
      <c r="G497" s="1"/>
      <c r="H497" s="1"/>
      <c r="I497" s="1"/>
      <c r="R497" s="2"/>
      <c r="S497" s="1"/>
      <c r="T497" s="1"/>
      <c r="U497" s="1"/>
    </row>
    <row r="498" spans="1:21" ht="14.25" customHeight="1" x14ac:dyDescent="0.4">
      <c r="A498" s="1"/>
      <c r="B498" s="1"/>
      <c r="D498" s="1"/>
      <c r="E498" s="1"/>
      <c r="F498" s="1"/>
      <c r="G498" s="1"/>
      <c r="H498" s="1"/>
      <c r="I498" s="1"/>
      <c r="R498" s="2"/>
      <c r="S498" s="1"/>
      <c r="T498" s="1"/>
      <c r="U498" s="1"/>
    </row>
    <row r="499" spans="1:21" ht="14.25" customHeight="1" x14ac:dyDescent="0.4">
      <c r="A499" s="1"/>
      <c r="B499" s="1"/>
      <c r="D499" s="1"/>
      <c r="E499" s="1"/>
      <c r="F499" s="1"/>
      <c r="G499" s="1"/>
      <c r="H499" s="1"/>
      <c r="I499" s="1"/>
      <c r="R499" s="2"/>
      <c r="S499" s="1"/>
      <c r="T499" s="1"/>
      <c r="U499" s="1"/>
    </row>
    <row r="500" spans="1:21" ht="14.25" customHeight="1" x14ac:dyDescent="0.4">
      <c r="A500" s="1"/>
      <c r="B500" s="1"/>
      <c r="D500" s="1"/>
      <c r="E500" s="1"/>
      <c r="F500" s="1"/>
      <c r="G500" s="1"/>
      <c r="H500" s="1"/>
      <c r="I500" s="1"/>
      <c r="R500" s="2"/>
      <c r="S500" s="1"/>
      <c r="T500" s="1"/>
      <c r="U500" s="1"/>
    </row>
    <row r="501" spans="1:21" ht="14.25" customHeight="1" x14ac:dyDescent="0.4">
      <c r="A501" s="1"/>
      <c r="B501" s="1"/>
      <c r="D501" s="1"/>
      <c r="E501" s="1"/>
      <c r="F501" s="1"/>
      <c r="G501" s="1"/>
      <c r="H501" s="1"/>
      <c r="I501" s="1"/>
      <c r="R501" s="2"/>
      <c r="S501" s="1"/>
      <c r="T501" s="1"/>
      <c r="U501" s="1"/>
    </row>
    <row r="502" spans="1:21" ht="14.25" customHeight="1" x14ac:dyDescent="0.4">
      <c r="A502" s="1"/>
      <c r="B502" s="1"/>
      <c r="D502" s="1"/>
      <c r="E502" s="1"/>
      <c r="F502" s="1"/>
      <c r="G502" s="1"/>
      <c r="H502" s="1"/>
      <c r="I502" s="1"/>
      <c r="R502" s="2"/>
      <c r="S502" s="1"/>
      <c r="T502" s="1"/>
      <c r="U502" s="1"/>
    </row>
    <row r="503" spans="1:21" ht="14.25" customHeight="1" x14ac:dyDescent="0.4">
      <c r="A503" s="1"/>
      <c r="B503" s="1"/>
      <c r="D503" s="1"/>
      <c r="E503" s="1"/>
      <c r="F503" s="1"/>
      <c r="G503" s="1"/>
      <c r="H503" s="1"/>
      <c r="I503" s="1"/>
      <c r="R503" s="2"/>
      <c r="S503" s="1"/>
      <c r="T503" s="1"/>
      <c r="U503" s="1"/>
    </row>
    <row r="504" spans="1:21" ht="14.25" customHeight="1" x14ac:dyDescent="0.4">
      <c r="A504" s="1"/>
      <c r="B504" s="1"/>
      <c r="D504" s="1"/>
      <c r="E504" s="1"/>
      <c r="F504" s="1"/>
      <c r="G504" s="1"/>
      <c r="H504" s="1"/>
      <c r="I504" s="1"/>
      <c r="R504" s="2"/>
      <c r="S504" s="1"/>
      <c r="T504" s="1"/>
      <c r="U504" s="1"/>
    </row>
    <row r="505" spans="1:21" ht="14.25" customHeight="1" x14ac:dyDescent="0.4">
      <c r="A505" s="1"/>
      <c r="B505" s="1"/>
      <c r="D505" s="1"/>
      <c r="E505" s="1"/>
      <c r="F505" s="1"/>
      <c r="G505" s="1"/>
      <c r="H505" s="1"/>
      <c r="I505" s="1"/>
      <c r="R505" s="2"/>
      <c r="S505" s="1"/>
      <c r="T505" s="1"/>
      <c r="U505" s="1"/>
    </row>
    <row r="506" spans="1:21" ht="14.25" customHeight="1" x14ac:dyDescent="0.4">
      <c r="A506" s="1"/>
      <c r="B506" s="1"/>
      <c r="D506" s="1"/>
      <c r="E506" s="1"/>
      <c r="F506" s="1"/>
      <c r="G506" s="1"/>
      <c r="H506" s="1"/>
      <c r="I506" s="1"/>
      <c r="R506" s="2"/>
      <c r="S506" s="1"/>
      <c r="T506" s="1"/>
      <c r="U506" s="1"/>
    </row>
    <row r="507" spans="1:21" ht="14.25" customHeight="1" x14ac:dyDescent="0.4">
      <c r="A507" s="1"/>
      <c r="B507" s="1"/>
      <c r="D507" s="1"/>
      <c r="E507" s="1"/>
      <c r="F507" s="1"/>
      <c r="G507" s="1"/>
      <c r="H507" s="1"/>
      <c r="I507" s="1"/>
      <c r="R507" s="2"/>
      <c r="S507" s="1"/>
      <c r="T507" s="1"/>
      <c r="U507" s="1"/>
    </row>
    <row r="508" spans="1:21" ht="14.25" customHeight="1" x14ac:dyDescent="0.4">
      <c r="A508" s="1"/>
      <c r="B508" s="1"/>
      <c r="D508" s="1"/>
      <c r="E508" s="1"/>
      <c r="F508" s="1"/>
      <c r="G508" s="1"/>
      <c r="H508" s="1"/>
      <c r="I508" s="1"/>
      <c r="R508" s="2"/>
      <c r="S508" s="1"/>
      <c r="T508" s="1"/>
      <c r="U508" s="1"/>
    </row>
    <row r="509" spans="1:21" ht="14.25" customHeight="1" x14ac:dyDescent="0.4">
      <c r="A509" s="1"/>
      <c r="B509" s="1"/>
      <c r="D509" s="1"/>
      <c r="E509" s="1"/>
      <c r="F509" s="1"/>
      <c r="G509" s="1"/>
      <c r="H509" s="1"/>
      <c r="I509" s="1"/>
      <c r="R509" s="2"/>
      <c r="S509" s="1"/>
      <c r="T509" s="1"/>
      <c r="U509" s="1"/>
    </row>
    <row r="510" spans="1:21" ht="14.25" customHeight="1" x14ac:dyDescent="0.4">
      <c r="A510" s="1"/>
      <c r="B510" s="1"/>
      <c r="D510" s="1"/>
      <c r="E510" s="1"/>
      <c r="F510" s="1"/>
      <c r="G510" s="1"/>
      <c r="H510" s="1"/>
      <c r="I510" s="1"/>
      <c r="R510" s="2"/>
      <c r="S510" s="1"/>
      <c r="T510" s="1"/>
      <c r="U510" s="1"/>
    </row>
    <row r="511" spans="1:21" ht="14.25" customHeight="1" x14ac:dyDescent="0.4">
      <c r="A511" s="1"/>
      <c r="B511" s="1"/>
      <c r="D511" s="1"/>
      <c r="E511" s="1"/>
      <c r="F511" s="1"/>
      <c r="G511" s="1"/>
      <c r="H511" s="1"/>
      <c r="I511" s="1"/>
      <c r="R511" s="2"/>
      <c r="S511" s="1"/>
      <c r="T511" s="1"/>
      <c r="U511" s="1"/>
    </row>
    <row r="512" spans="1:21" ht="14.25" customHeight="1" x14ac:dyDescent="0.4">
      <c r="A512" s="1"/>
      <c r="B512" s="1"/>
      <c r="D512" s="1"/>
      <c r="E512" s="1"/>
      <c r="F512" s="1"/>
      <c r="G512" s="1"/>
      <c r="H512" s="1"/>
      <c r="I512" s="1"/>
      <c r="R512" s="2"/>
      <c r="S512" s="1"/>
      <c r="T512" s="1"/>
      <c r="U512" s="1"/>
    </row>
    <row r="513" spans="1:21" ht="14.25" customHeight="1" x14ac:dyDescent="0.4">
      <c r="A513" s="1"/>
      <c r="B513" s="1"/>
      <c r="D513" s="1"/>
      <c r="E513" s="1"/>
      <c r="F513" s="1"/>
      <c r="G513" s="1"/>
      <c r="H513" s="1"/>
      <c r="I513" s="1"/>
      <c r="R513" s="2"/>
      <c r="S513" s="1"/>
      <c r="T513" s="1"/>
      <c r="U513" s="1"/>
    </row>
    <row r="514" spans="1:21" ht="14.25" customHeight="1" x14ac:dyDescent="0.4">
      <c r="A514" s="1"/>
      <c r="B514" s="1"/>
      <c r="D514" s="1"/>
      <c r="E514" s="1"/>
      <c r="F514" s="1"/>
      <c r="G514" s="1"/>
      <c r="H514" s="1"/>
      <c r="I514" s="1"/>
      <c r="R514" s="2"/>
      <c r="S514" s="1"/>
      <c r="T514" s="1"/>
      <c r="U514" s="1"/>
    </row>
    <row r="515" spans="1:21" ht="14.25" customHeight="1" x14ac:dyDescent="0.4">
      <c r="A515" s="1"/>
      <c r="B515" s="1"/>
      <c r="D515" s="1"/>
      <c r="E515" s="1"/>
      <c r="F515" s="1"/>
      <c r="G515" s="1"/>
      <c r="H515" s="1"/>
      <c r="I515" s="1"/>
      <c r="R515" s="2"/>
      <c r="S515" s="1"/>
      <c r="T515" s="1"/>
      <c r="U515" s="1"/>
    </row>
    <row r="516" spans="1:21" ht="14.25" customHeight="1" x14ac:dyDescent="0.4">
      <c r="A516" s="1"/>
      <c r="B516" s="1"/>
      <c r="D516" s="1"/>
      <c r="E516" s="1"/>
      <c r="F516" s="1"/>
      <c r="G516" s="1"/>
      <c r="H516" s="1"/>
      <c r="I516" s="1"/>
      <c r="R516" s="2"/>
      <c r="S516" s="1"/>
      <c r="T516" s="1"/>
      <c r="U516" s="1"/>
    </row>
    <row r="517" spans="1:21" ht="14.25" customHeight="1" x14ac:dyDescent="0.4">
      <c r="A517" s="1"/>
      <c r="B517" s="1"/>
      <c r="D517" s="1"/>
      <c r="E517" s="1"/>
      <c r="F517" s="1"/>
      <c r="G517" s="1"/>
      <c r="H517" s="1"/>
      <c r="I517" s="1"/>
      <c r="R517" s="2"/>
      <c r="S517" s="1"/>
      <c r="T517" s="1"/>
      <c r="U517" s="1"/>
    </row>
    <row r="518" spans="1:21" ht="14.25" customHeight="1" x14ac:dyDescent="0.4">
      <c r="A518" s="1"/>
      <c r="B518" s="1"/>
      <c r="D518" s="1"/>
      <c r="E518" s="1"/>
      <c r="F518" s="1"/>
      <c r="G518" s="1"/>
      <c r="H518" s="1"/>
      <c r="I518" s="1"/>
      <c r="R518" s="2"/>
      <c r="S518" s="1"/>
      <c r="T518" s="1"/>
      <c r="U518" s="1"/>
    </row>
    <row r="519" spans="1:21" ht="14.25" customHeight="1" x14ac:dyDescent="0.4">
      <c r="A519" s="1"/>
      <c r="B519" s="1"/>
      <c r="D519" s="1"/>
      <c r="E519" s="1"/>
      <c r="F519" s="1"/>
      <c r="G519" s="1"/>
      <c r="H519" s="1"/>
      <c r="I519" s="1"/>
      <c r="R519" s="2"/>
      <c r="S519" s="1"/>
      <c r="T519" s="1"/>
      <c r="U519" s="1"/>
    </row>
    <row r="520" spans="1:21" ht="14.25" customHeight="1" x14ac:dyDescent="0.4">
      <c r="A520" s="1"/>
      <c r="B520" s="1"/>
      <c r="D520" s="1"/>
      <c r="E520" s="1"/>
      <c r="F520" s="1"/>
      <c r="G520" s="1"/>
      <c r="H520" s="1"/>
      <c r="I520" s="1"/>
      <c r="R520" s="2"/>
      <c r="S520" s="1"/>
      <c r="T520" s="1"/>
      <c r="U520" s="1"/>
    </row>
    <row r="521" spans="1:21" ht="14.25" customHeight="1" x14ac:dyDescent="0.4">
      <c r="A521" s="1"/>
      <c r="B521" s="1"/>
      <c r="D521" s="1"/>
      <c r="E521" s="1"/>
      <c r="F521" s="1"/>
      <c r="G521" s="1"/>
      <c r="H521" s="1"/>
      <c r="I521" s="1"/>
      <c r="R521" s="2"/>
      <c r="S521" s="1"/>
      <c r="T521" s="1"/>
      <c r="U521" s="1"/>
    </row>
    <row r="522" spans="1:21" ht="14.25" customHeight="1" x14ac:dyDescent="0.4">
      <c r="A522" s="1"/>
      <c r="B522" s="1"/>
      <c r="D522" s="1"/>
      <c r="E522" s="1"/>
      <c r="F522" s="1"/>
      <c r="G522" s="1"/>
      <c r="H522" s="1"/>
      <c r="I522" s="1"/>
      <c r="R522" s="2"/>
      <c r="S522" s="1"/>
      <c r="T522" s="1"/>
      <c r="U522" s="1"/>
    </row>
    <row r="523" spans="1:21" ht="14.25" customHeight="1" x14ac:dyDescent="0.4">
      <c r="A523" s="1"/>
      <c r="B523" s="1"/>
      <c r="D523" s="1"/>
      <c r="E523" s="1"/>
      <c r="F523" s="1"/>
      <c r="G523" s="1"/>
      <c r="H523" s="1"/>
      <c r="I523" s="1"/>
      <c r="R523" s="2"/>
      <c r="S523" s="1"/>
      <c r="T523" s="1"/>
      <c r="U523" s="1"/>
    </row>
    <row r="524" spans="1:21" ht="14.25" customHeight="1" x14ac:dyDescent="0.4">
      <c r="A524" s="1"/>
      <c r="B524" s="1"/>
      <c r="D524" s="1"/>
      <c r="E524" s="1"/>
      <c r="F524" s="1"/>
      <c r="G524" s="1"/>
      <c r="H524" s="1"/>
      <c r="I524" s="1"/>
      <c r="R524" s="2"/>
      <c r="S524" s="1"/>
      <c r="T524" s="1"/>
      <c r="U524" s="1"/>
    </row>
    <row r="525" spans="1:21" ht="14.25" customHeight="1" x14ac:dyDescent="0.4">
      <c r="A525" s="1"/>
      <c r="B525" s="1"/>
      <c r="D525" s="1"/>
      <c r="E525" s="1"/>
      <c r="F525" s="1"/>
      <c r="G525" s="1"/>
      <c r="H525" s="1"/>
      <c r="I525" s="1"/>
      <c r="R525" s="2"/>
      <c r="S525" s="1"/>
      <c r="T525" s="1"/>
      <c r="U525" s="1"/>
    </row>
    <row r="526" spans="1:21" ht="14.25" customHeight="1" x14ac:dyDescent="0.4">
      <c r="A526" s="1"/>
      <c r="B526" s="1"/>
      <c r="D526" s="1"/>
      <c r="E526" s="1"/>
      <c r="F526" s="1"/>
      <c r="G526" s="1"/>
      <c r="H526" s="1"/>
      <c r="I526" s="1"/>
      <c r="R526" s="2"/>
      <c r="S526" s="1"/>
      <c r="T526" s="1"/>
      <c r="U526" s="1"/>
    </row>
    <row r="527" spans="1:21" ht="14.25" customHeight="1" x14ac:dyDescent="0.4">
      <c r="A527" s="1"/>
      <c r="B527" s="1"/>
      <c r="D527" s="1"/>
      <c r="E527" s="1"/>
      <c r="F527" s="1"/>
      <c r="G527" s="1"/>
      <c r="H527" s="1"/>
      <c r="I527" s="1"/>
      <c r="R527" s="2"/>
      <c r="S527" s="1"/>
      <c r="T527" s="1"/>
      <c r="U527" s="1"/>
    </row>
    <row r="528" spans="1:21" ht="14.25" customHeight="1" x14ac:dyDescent="0.4">
      <c r="A528" s="1"/>
      <c r="B528" s="1"/>
      <c r="D528" s="1"/>
      <c r="E528" s="1"/>
      <c r="F528" s="1"/>
      <c r="G528" s="1"/>
      <c r="H528" s="1"/>
      <c r="I528" s="1"/>
      <c r="R528" s="2"/>
      <c r="S528" s="1"/>
      <c r="T528" s="1"/>
      <c r="U528" s="1"/>
    </row>
    <row r="529" spans="1:21" ht="14.25" customHeight="1" x14ac:dyDescent="0.4">
      <c r="A529" s="1"/>
      <c r="B529" s="1"/>
      <c r="D529" s="1"/>
      <c r="E529" s="1"/>
      <c r="F529" s="1"/>
      <c r="G529" s="1"/>
      <c r="H529" s="1"/>
      <c r="I529" s="1"/>
      <c r="R529" s="2"/>
      <c r="S529" s="1"/>
      <c r="T529" s="1"/>
      <c r="U529" s="1"/>
    </row>
    <row r="530" spans="1:21" ht="14.25" customHeight="1" x14ac:dyDescent="0.4">
      <c r="A530" s="1"/>
      <c r="B530" s="1"/>
      <c r="D530" s="1"/>
      <c r="E530" s="1"/>
      <c r="F530" s="1"/>
      <c r="G530" s="1"/>
      <c r="H530" s="1"/>
      <c r="I530" s="1"/>
      <c r="R530" s="2"/>
      <c r="S530" s="1"/>
      <c r="T530" s="1"/>
      <c r="U530" s="1"/>
    </row>
    <row r="531" spans="1:21" ht="14.25" customHeight="1" x14ac:dyDescent="0.4">
      <c r="A531" s="1"/>
      <c r="B531" s="1"/>
      <c r="D531" s="1"/>
      <c r="E531" s="1"/>
      <c r="F531" s="1"/>
      <c r="G531" s="1"/>
      <c r="H531" s="1"/>
      <c r="I531" s="1"/>
      <c r="R531" s="2"/>
      <c r="S531" s="1"/>
      <c r="T531" s="1"/>
      <c r="U531" s="1"/>
    </row>
    <row r="532" spans="1:21" ht="14.25" customHeight="1" x14ac:dyDescent="0.4">
      <c r="A532" s="1"/>
      <c r="B532" s="1"/>
      <c r="D532" s="1"/>
      <c r="E532" s="1"/>
      <c r="F532" s="1"/>
      <c r="G532" s="1"/>
      <c r="H532" s="1"/>
      <c r="I532" s="1"/>
      <c r="R532" s="2"/>
      <c r="S532" s="1"/>
      <c r="T532" s="1"/>
      <c r="U532" s="1"/>
    </row>
    <row r="533" spans="1:21" ht="14.25" customHeight="1" x14ac:dyDescent="0.4">
      <c r="A533" s="1"/>
      <c r="B533" s="1"/>
      <c r="D533" s="1"/>
      <c r="E533" s="1"/>
      <c r="F533" s="1"/>
      <c r="G533" s="1"/>
      <c r="H533" s="1"/>
      <c r="I533" s="1"/>
      <c r="R533" s="2"/>
      <c r="S533" s="1"/>
      <c r="T533" s="1"/>
      <c r="U533" s="1"/>
    </row>
    <row r="534" spans="1:21" ht="14.25" customHeight="1" x14ac:dyDescent="0.4">
      <c r="A534" s="1"/>
      <c r="B534" s="1"/>
      <c r="D534" s="1"/>
      <c r="E534" s="1"/>
      <c r="F534" s="1"/>
      <c r="G534" s="1"/>
      <c r="H534" s="1"/>
      <c r="I534" s="1"/>
      <c r="R534" s="2"/>
      <c r="S534" s="1"/>
      <c r="T534" s="1"/>
      <c r="U534" s="1"/>
    </row>
    <row r="535" spans="1:21" ht="14.25" customHeight="1" x14ac:dyDescent="0.4">
      <c r="A535" s="1"/>
      <c r="B535" s="1"/>
      <c r="D535" s="1"/>
      <c r="E535" s="1"/>
      <c r="F535" s="1"/>
      <c r="G535" s="1"/>
      <c r="H535" s="1"/>
      <c r="I535" s="1"/>
      <c r="R535" s="2"/>
      <c r="S535" s="1"/>
      <c r="T535" s="1"/>
      <c r="U535" s="1"/>
    </row>
    <row r="536" spans="1:21" ht="14.25" customHeight="1" x14ac:dyDescent="0.4">
      <c r="A536" s="1"/>
      <c r="B536" s="1"/>
      <c r="D536" s="1"/>
      <c r="E536" s="1"/>
      <c r="F536" s="1"/>
      <c r="G536" s="1"/>
      <c r="H536" s="1"/>
      <c r="I536" s="1"/>
      <c r="R536" s="2"/>
      <c r="S536" s="1"/>
      <c r="T536" s="1"/>
      <c r="U536" s="1"/>
    </row>
    <row r="537" spans="1:21" ht="14.25" customHeight="1" x14ac:dyDescent="0.4">
      <c r="A537" s="1"/>
      <c r="B537" s="1"/>
      <c r="D537" s="1"/>
      <c r="E537" s="1"/>
      <c r="F537" s="1"/>
      <c r="G537" s="1"/>
      <c r="H537" s="1"/>
      <c r="I537" s="1"/>
      <c r="R537" s="2"/>
      <c r="S537" s="1"/>
      <c r="T537" s="1"/>
      <c r="U537" s="1"/>
    </row>
    <row r="538" spans="1:21" ht="14.25" customHeight="1" x14ac:dyDescent="0.4">
      <c r="A538" s="1"/>
      <c r="B538" s="1"/>
      <c r="D538" s="1"/>
      <c r="E538" s="1"/>
      <c r="F538" s="1"/>
      <c r="G538" s="1"/>
      <c r="H538" s="1"/>
      <c r="I538" s="1"/>
      <c r="R538" s="2"/>
      <c r="S538" s="1"/>
      <c r="T538" s="1"/>
      <c r="U538" s="1"/>
    </row>
    <row r="539" spans="1:21" ht="14.25" customHeight="1" x14ac:dyDescent="0.4">
      <c r="A539" s="1"/>
      <c r="B539" s="1"/>
      <c r="D539" s="1"/>
      <c r="E539" s="1"/>
      <c r="F539" s="1"/>
      <c r="G539" s="1"/>
      <c r="H539" s="1"/>
      <c r="I539" s="1"/>
      <c r="R539" s="2"/>
      <c r="S539" s="1"/>
      <c r="T539" s="1"/>
      <c r="U539" s="1"/>
    </row>
    <row r="540" spans="1:21" ht="14.25" customHeight="1" x14ac:dyDescent="0.4">
      <c r="A540" s="1"/>
      <c r="B540" s="1"/>
      <c r="D540" s="1"/>
      <c r="E540" s="1"/>
      <c r="F540" s="1"/>
      <c r="G540" s="1"/>
      <c r="H540" s="1"/>
      <c r="I540" s="1"/>
      <c r="R540" s="2"/>
      <c r="S540" s="1"/>
      <c r="T540" s="1"/>
      <c r="U540" s="1"/>
    </row>
    <row r="541" spans="1:21" ht="14.25" customHeight="1" x14ac:dyDescent="0.4">
      <c r="A541" s="1"/>
      <c r="B541" s="1"/>
      <c r="D541" s="1"/>
      <c r="E541" s="1"/>
      <c r="F541" s="1"/>
      <c r="G541" s="1"/>
      <c r="H541" s="1"/>
      <c r="I541" s="1"/>
      <c r="R541" s="2"/>
      <c r="S541" s="1"/>
      <c r="T541" s="1"/>
      <c r="U541" s="1"/>
    </row>
    <row r="542" spans="1:21" ht="14.25" customHeight="1" x14ac:dyDescent="0.4">
      <c r="A542" s="1"/>
      <c r="B542" s="1"/>
      <c r="D542" s="1"/>
      <c r="E542" s="1"/>
      <c r="F542" s="1"/>
      <c r="G542" s="1"/>
      <c r="H542" s="1"/>
      <c r="I542" s="1"/>
      <c r="R542" s="2"/>
      <c r="S542" s="1"/>
      <c r="T542" s="1"/>
      <c r="U542" s="1"/>
    </row>
    <row r="543" spans="1:21" ht="14.25" customHeight="1" x14ac:dyDescent="0.4">
      <c r="A543" s="1"/>
      <c r="B543" s="1"/>
      <c r="D543" s="1"/>
      <c r="E543" s="1"/>
      <c r="F543" s="1"/>
      <c r="G543" s="1"/>
      <c r="H543" s="1"/>
      <c r="I543" s="1"/>
      <c r="R543" s="2"/>
      <c r="S543" s="1"/>
      <c r="T543" s="1"/>
      <c r="U543" s="1"/>
    </row>
    <row r="544" spans="1:21" ht="14.25" customHeight="1" x14ac:dyDescent="0.4">
      <c r="A544" s="1"/>
      <c r="B544" s="1"/>
      <c r="D544" s="1"/>
      <c r="E544" s="1"/>
      <c r="F544" s="1"/>
      <c r="G544" s="1"/>
      <c r="H544" s="1"/>
      <c r="I544" s="1"/>
      <c r="R544" s="2"/>
      <c r="S544" s="1"/>
      <c r="T544" s="1"/>
      <c r="U544" s="1"/>
    </row>
    <row r="545" spans="1:21" ht="14.25" customHeight="1" x14ac:dyDescent="0.4">
      <c r="A545" s="1"/>
      <c r="B545" s="1"/>
      <c r="D545" s="1"/>
      <c r="E545" s="1"/>
      <c r="F545" s="1"/>
      <c r="G545" s="1"/>
      <c r="H545" s="1"/>
      <c r="I545" s="1"/>
      <c r="R545" s="2"/>
      <c r="S545" s="1"/>
      <c r="T545" s="1"/>
      <c r="U545" s="1"/>
    </row>
    <row r="546" spans="1:21" ht="14.25" customHeight="1" x14ac:dyDescent="0.4">
      <c r="A546" s="1"/>
      <c r="B546" s="1"/>
      <c r="D546" s="1"/>
      <c r="E546" s="1"/>
      <c r="F546" s="1"/>
      <c r="G546" s="1"/>
      <c r="H546" s="1"/>
      <c r="I546" s="1"/>
      <c r="R546" s="2"/>
      <c r="S546" s="1"/>
      <c r="T546" s="1"/>
      <c r="U546" s="1"/>
    </row>
    <row r="547" spans="1:21" ht="14.25" customHeight="1" x14ac:dyDescent="0.4">
      <c r="A547" s="1"/>
      <c r="B547" s="1"/>
      <c r="D547" s="1"/>
      <c r="E547" s="1"/>
      <c r="F547" s="1"/>
      <c r="G547" s="1"/>
      <c r="H547" s="1"/>
      <c r="I547" s="1"/>
      <c r="R547" s="2"/>
      <c r="S547" s="1"/>
      <c r="T547" s="1"/>
      <c r="U547" s="1"/>
    </row>
    <row r="548" spans="1:21" ht="14.25" customHeight="1" x14ac:dyDescent="0.4">
      <c r="A548" s="1"/>
      <c r="B548" s="1"/>
      <c r="D548" s="1"/>
      <c r="E548" s="1"/>
      <c r="F548" s="1"/>
      <c r="G548" s="1"/>
      <c r="H548" s="1"/>
      <c r="I548" s="1"/>
      <c r="R548" s="2"/>
      <c r="S548" s="1"/>
      <c r="T548" s="1"/>
      <c r="U548" s="1"/>
    </row>
    <row r="549" spans="1:21" ht="14.25" customHeight="1" x14ac:dyDescent="0.4">
      <c r="A549" s="1"/>
      <c r="B549" s="1"/>
      <c r="D549" s="1"/>
      <c r="E549" s="1"/>
      <c r="F549" s="1"/>
      <c r="G549" s="1"/>
      <c r="H549" s="1"/>
      <c r="I549" s="1"/>
      <c r="R549" s="2"/>
      <c r="S549" s="1"/>
      <c r="T549" s="1"/>
      <c r="U549" s="1"/>
    </row>
    <row r="550" spans="1:21" ht="14.25" customHeight="1" x14ac:dyDescent="0.4">
      <c r="A550" s="1"/>
      <c r="B550" s="1"/>
      <c r="D550" s="1"/>
      <c r="E550" s="1"/>
      <c r="F550" s="1"/>
      <c r="G550" s="1"/>
      <c r="H550" s="1"/>
      <c r="I550" s="1"/>
      <c r="R550" s="2"/>
      <c r="S550" s="1"/>
      <c r="T550" s="1"/>
      <c r="U550" s="1"/>
    </row>
    <row r="551" spans="1:21" ht="14.25" customHeight="1" x14ac:dyDescent="0.4">
      <c r="A551" s="1"/>
      <c r="B551" s="1"/>
      <c r="D551" s="1"/>
      <c r="E551" s="1"/>
      <c r="F551" s="1"/>
      <c r="G551" s="1"/>
      <c r="H551" s="1"/>
      <c r="I551" s="1"/>
      <c r="R551" s="2"/>
      <c r="S551" s="1"/>
      <c r="T551" s="1"/>
      <c r="U551" s="1"/>
    </row>
    <row r="552" spans="1:21" ht="14.25" customHeight="1" x14ac:dyDescent="0.4">
      <c r="A552" s="1"/>
      <c r="B552" s="1"/>
      <c r="D552" s="1"/>
      <c r="E552" s="1"/>
      <c r="F552" s="1"/>
      <c r="G552" s="1"/>
      <c r="H552" s="1"/>
      <c r="I552" s="1"/>
      <c r="R552" s="2"/>
      <c r="S552" s="1"/>
      <c r="T552" s="1"/>
      <c r="U552" s="1"/>
    </row>
    <row r="553" spans="1:21" ht="14.25" customHeight="1" x14ac:dyDescent="0.4">
      <c r="A553" s="1"/>
      <c r="B553" s="1"/>
      <c r="D553" s="1"/>
      <c r="E553" s="1"/>
      <c r="F553" s="1"/>
      <c r="G553" s="1"/>
      <c r="H553" s="1"/>
      <c r="I553" s="1"/>
      <c r="R553" s="2"/>
      <c r="S553" s="1"/>
      <c r="T553" s="1"/>
      <c r="U553" s="1"/>
    </row>
    <row r="554" spans="1:21" ht="14.25" customHeight="1" x14ac:dyDescent="0.4">
      <c r="A554" s="1"/>
      <c r="B554" s="1"/>
      <c r="D554" s="1"/>
      <c r="E554" s="1"/>
      <c r="F554" s="1"/>
      <c r="G554" s="1"/>
      <c r="H554" s="1"/>
      <c r="I554" s="1"/>
      <c r="R554" s="2"/>
      <c r="S554" s="1"/>
      <c r="T554" s="1"/>
      <c r="U554" s="1"/>
    </row>
    <row r="555" spans="1:21" ht="14.25" customHeight="1" x14ac:dyDescent="0.4">
      <c r="A555" s="1"/>
      <c r="B555" s="1"/>
      <c r="D555" s="1"/>
      <c r="E555" s="1"/>
      <c r="F555" s="1"/>
      <c r="G555" s="1"/>
      <c r="H555" s="1"/>
      <c r="I555" s="1"/>
      <c r="R555" s="2"/>
      <c r="S555" s="1"/>
      <c r="T555" s="1"/>
      <c r="U555" s="1"/>
    </row>
    <row r="556" spans="1:21" ht="14.25" customHeight="1" x14ac:dyDescent="0.4">
      <c r="A556" s="1"/>
      <c r="B556" s="1"/>
      <c r="D556" s="1"/>
      <c r="E556" s="1"/>
      <c r="F556" s="1"/>
      <c r="G556" s="1"/>
      <c r="H556" s="1"/>
      <c r="I556" s="1"/>
      <c r="R556" s="2"/>
      <c r="S556" s="1"/>
      <c r="T556" s="1"/>
      <c r="U556" s="1"/>
    </row>
    <row r="557" spans="1:21" ht="14.25" customHeight="1" x14ac:dyDescent="0.4">
      <c r="A557" s="1"/>
      <c r="B557" s="1"/>
      <c r="D557" s="1"/>
      <c r="E557" s="1"/>
      <c r="F557" s="1"/>
      <c r="G557" s="1"/>
      <c r="H557" s="1"/>
      <c r="I557" s="1"/>
      <c r="R557" s="2"/>
      <c r="S557" s="1"/>
      <c r="T557" s="1"/>
      <c r="U557" s="1"/>
    </row>
    <row r="558" spans="1:21" ht="14.25" customHeight="1" x14ac:dyDescent="0.4">
      <c r="A558" s="1"/>
      <c r="B558" s="1"/>
      <c r="D558" s="1"/>
      <c r="E558" s="1"/>
      <c r="F558" s="1"/>
      <c r="G558" s="1"/>
      <c r="H558" s="1"/>
      <c r="I558" s="1"/>
      <c r="R558" s="2"/>
      <c r="S558" s="1"/>
      <c r="T558" s="1"/>
      <c r="U558" s="1"/>
    </row>
    <row r="559" spans="1:21" ht="14.25" customHeight="1" x14ac:dyDescent="0.4">
      <c r="A559" s="1"/>
      <c r="B559" s="1"/>
      <c r="D559" s="1"/>
      <c r="E559" s="1"/>
      <c r="F559" s="1"/>
      <c r="G559" s="1"/>
      <c r="H559" s="1"/>
      <c r="I559" s="1"/>
      <c r="R559" s="2"/>
      <c r="S559" s="1"/>
      <c r="T559" s="1"/>
      <c r="U559" s="1"/>
    </row>
    <row r="560" spans="1:21" ht="14.25" customHeight="1" x14ac:dyDescent="0.4">
      <c r="A560" s="1"/>
      <c r="B560" s="1"/>
      <c r="D560" s="1"/>
      <c r="E560" s="1"/>
      <c r="F560" s="1"/>
      <c r="G560" s="1"/>
      <c r="H560" s="1"/>
      <c r="I560" s="1"/>
      <c r="R560" s="2"/>
      <c r="S560" s="1"/>
      <c r="T560" s="1"/>
      <c r="U560" s="1"/>
    </row>
    <row r="561" spans="1:21" ht="14.25" customHeight="1" x14ac:dyDescent="0.4">
      <c r="A561" s="1"/>
      <c r="B561" s="1"/>
      <c r="D561" s="1"/>
      <c r="E561" s="1"/>
      <c r="F561" s="1"/>
      <c r="G561" s="1"/>
      <c r="H561" s="1"/>
      <c r="I561" s="1"/>
      <c r="R561" s="2"/>
      <c r="S561" s="1"/>
      <c r="T561" s="1"/>
      <c r="U561" s="1"/>
    </row>
    <row r="562" spans="1:21" ht="14.25" customHeight="1" x14ac:dyDescent="0.4">
      <c r="A562" s="1"/>
      <c r="B562" s="1"/>
      <c r="D562" s="1"/>
      <c r="E562" s="1"/>
      <c r="F562" s="1"/>
      <c r="G562" s="1"/>
      <c r="H562" s="1"/>
      <c r="I562" s="1"/>
      <c r="R562" s="2"/>
      <c r="S562" s="1"/>
      <c r="T562" s="1"/>
      <c r="U562" s="1"/>
    </row>
    <row r="563" spans="1:21" ht="14.25" customHeight="1" x14ac:dyDescent="0.4">
      <c r="A563" s="1"/>
      <c r="B563" s="1"/>
      <c r="D563" s="1"/>
      <c r="E563" s="1"/>
      <c r="F563" s="1"/>
      <c r="G563" s="1"/>
      <c r="H563" s="1"/>
      <c r="I563" s="1"/>
      <c r="R563" s="2"/>
      <c r="S563" s="1"/>
      <c r="T563" s="1"/>
      <c r="U563" s="1"/>
    </row>
    <row r="564" spans="1:21" ht="14.25" customHeight="1" x14ac:dyDescent="0.4">
      <c r="A564" s="1"/>
      <c r="B564" s="1"/>
      <c r="D564" s="1"/>
      <c r="E564" s="1"/>
      <c r="F564" s="1"/>
      <c r="G564" s="1"/>
      <c r="H564" s="1"/>
      <c r="I564" s="1"/>
      <c r="R564" s="2"/>
      <c r="S564" s="1"/>
      <c r="T564" s="1"/>
      <c r="U564" s="1"/>
    </row>
    <row r="565" spans="1:21" ht="14.25" customHeight="1" x14ac:dyDescent="0.4">
      <c r="A565" s="1"/>
      <c r="B565" s="1"/>
      <c r="D565" s="1"/>
      <c r="E565" s="1"/>
      <c r="F565" s="1"/>
      <c r="G565" s="1"/>
      <c r="H565" s="1"/>
      <c r="I565" s="1"/>
      <c r="R565" s="2"/>
      <c r="S565" s="1"/>
      <c r="T565" s="1"/>
      <c r="U565" s="1"/>
    </row>
    <row r="566" spans="1:21" ht="14.25" customHeight="1" x14ac:dyDescent="0.4">
      <c r="A566" s="1"/>
      <c r="B566" s="1"/>
      <c r="D566" s="1"/>
      <c r="E566" s="1"/>
      <c r="F566" s="1"/>
      <c r="G566" s="1"/>
      <c r="H566" s="1"/>
      <c r="I566" s="1"/>
      <c r="R566" s="2"/>
      <c r="S566" s="1"/>
      <c r="T566" s="1"/>
      <c r="U566" s="1"/>
    </row>
    <row r="567" spans="1:21" ht="14.25" customHeight="1" x14ac:dyDescent="0.4">
      <c r="A567" s="1"/>
      <c r="B567" s="1"/>
      <c r="D567" s="1"/>
      <c r="E567" s="1"/>
      <c r="F567" s="1"/>
      <c r="G567" s="1"/>
      <c r="H567" s="1"/>
      <c r="I567" s="1"/>
      <c r="R567" s="2"/>
      <c r="S567" s="1"/>
      <c r="T567" s="1"/>
      <c r="U567" s="1"/>
    </row>
    <row r="568" spans="1:21" ht="14.25" customHeight="1" x14ac:dyDescent="0.4">
      <c r="A568" s="1"/>
      <c r="B568" s="1"/>
      <c r="D568" s="1"/>
      <c r="E568" s="1"/>
      <c r="F568" s="1"/>
      <c r="G568" s="1"/>
      <c r="H568" s="1"/>
      <c r="I568" s="1"/>
      <c r="R568" s="2"/>
      <c r="S568" s="1"/>
      <c r="T568" s="1"/>
      <c r="U568" s="1"/>
    </row>
    <row r="569" spans="1:21" ht="14.25" customHeight="1" x14ac:dyDescent="0.4">
      <c r="A569" s="1"/>
      <c r="B569" s="1"/>
      <c r="D569" s="1"/>
      <c r="E569" s="1"/>
      <c r="F569" s="1"/>
      <c r="G569" s="1"/>
      <c r="H569" s="1"/>
      <c r="I569" s="1"/>
      <c r="R569" s="2"/>
      <c r="S569" s="1"/>
      <c r="T569" s="1"/>
      <c r="U569" s="1"/>
    </row>
    <row r="570" spans="1:21" ht="14.25" customHeight="1" x14ac:dyDescent="0.4">
      <c r="A570" s="1"/>
      <c r="B570" s="1"/>
      <c r="D570" s="1"/>
      <c r="E570" s="1"/>
      <c r="F570" s="1"/>
      <c r="G570" s="1"/>
      <c r="H570" s="1"/>
      <c r="I570" s="1"/>
      <c r="R570" s="2"/>
      <c r="S570" s="1"/>
      <c r="T570" s="1"/>
      <c r="U570" s="1"/>
    </row>
    <row r="571" spans="1:21" ht="14.25" customHeight="1" x14ac:dyDescent="0.4">
      <c r="A571" s="1"/>
      <c r="B571" s="1"/>
      <c r="D571" s="1"/>
      <c r="E571" s="1"/>
      <c r="F571" s="1"/>
      <c r="G571" s="1"/>
      <c r="H571" s="1"/>
      <c r="I571" s="1"/>
      <c r="R571" s="2"/>
      <c r="S571" s="1"/>
      <c r="T571" s="1"/>
      <c r="U571" s="1"/>
    </row>
    <row r="572" spans="1:21" ht="14.25" customHeight="1" x14ac:dyDescent="0.4">
      <c r="A572" s="1"/>
      <c r="B572" s="1"/>
      <c r="D572" s="1"/>
      <c r="E572" s="1"/>
      <c r="F572" s="1"/>
      <c r="G572" s="1"/>
      <c r="H572" s="1"/>
      <c r="I572" s="1"/>
      <c r="R572" s="2"/>
      <c r="S572" s="1"/>
      <c r="T572" s="1"/>
      <c r="U572" s="1"/>
    </row>
    <row r="573" spans="1:21" ht="14.25" customHeight="1" x14ac:dyDescent="0.4">
      <c r="A573" s="1"/>
      <c r="B573" s="1"/>
      <c r="D573" s="1"/>
      <c r="E573" s="1"/>
      <c r="F573" s="1"/>
      <c r="G573" s="1"/>
      <c r="H573" s="1"/>
      <c r="I573" s="1"/>
      <c r="R573" s="2"/>
      <c r="S573" s="1"/>
      <c r="T573" s="1"/>
      <c r="U573" s="1"/>
    </row>
    <row r="574" spans="1:21" ht="14.25" customHeight="1" x14ac:dyDescent="0.4">
      <c r="A574" s="1"/>
      <c r="B574" s="1"/>
      <c r="D574" s="1"/>
      <c r="E574" s="1"/>
      <c r="F574" s="1"/>
      <c r="G574" s="1"/>
      <c r="H574" s="1"/>
      <c r="I574" s="1"/>
      <c r="R574" s="2"/>
      <c r="S574" s="1"/>
      <c r="T574" s="1"/>
      <c r="U574" s="1"/>
    </row>
    <row r="575" spans="1:21" ht="14.25" customHeight="1" x14ac:dyDescent="0.4">
      <c r="A575" s="1"/>
      <c r="B575" s="1"/>
      <c r="D575" s="1"/>
      <c r="E575" s="1"/>
      <c r="F575" s="1"/>
      <c r="G575" s="1"/>
      <c r="H575" s="1"/>
      <c r="I575" s="1"/>
      <c r="R575" s="2"/>
      <c r="S575" s="1"/>
      <c r="T575" s="1"/>
      <c r="U575" s="1"/>
    </row>
    <row r="576" spans="1:21" ht="14.25" customHeight="1" x14ac:dyDescent="0.4">
      <c r="A576" s="1"/>
      <c r="B576" s="1"/>
      <c r="D576" s="1"/>
      <c r="E576" s="1"/>
      <c r="F576" s="1"/>
      <c r="G576" s="1"/>
      <c r="H576" s="1"/>
      <c r="I576" s="1"/>
      <c r="R576" s="2"/>
      <c r="S576" s="1"/>
      <c r="T576" s="1"/>
      <c r="U576" s="1"/>
    </row>
    <row r="577" spans="1:21" ht="14.25" customHeight="1" x14ac:dyDescent="0.4">
      <c r="A577" s="1"/>
      <c r="B577" s="1"/>
      <c r="D577" s="1"/>
      <c r="E577" s="1"/>
      <c r="F577" s="1"/>
      <c r="G577" s="1"/>
      <c r="H577" s="1"/>
      <c r="I577" s="1"/>
      <c r="R577" s="2"/>
      <c r="S577" s="1"/>
      <c r="T577" s="1"/>
      <c r="U577" s="1"/>
    </row>
    <row r="578" spans="1:21" ht="14.25" customHeight="1" x14ac:dyDescent="0.4">
      <c r="A578" s="1"/>
      <c r="B578" s="1"/>
      <c r="D578" s="1"/>
      <c r="E578" s="1"/>
      <c r="F578" s="1"/>
      <c r="G578" s="1"/>
      <c r="H578" s="1"/>
      <c r="I578" s="1"/>
      <c r="R578" s="2"/>
      <c r="S578" s="1"/>
      <c r="T578" s="1"/>
      <c r="U578" s="1"/>
    </row>
    <row r="579" spans="1:21" ht="14.25" customHeight="1" x14ac:dyDescent="0.4">
      <c r="A579" s="1"/>
      <c r="B579" s="1"/>
      <c r="D579" s="1"/>
      <c r="E579" s="1"/>
      <c r="F579" s="1"/>
      <c r="G579" s="1"/>
      <c r="H579" s="1"/>
      <c r="I579" s="1"/>
      <c r="R579" s="2"/>
      <c r="S579" s="1"/>
      <c r="T579" s="1"/>
      <c r="U579" s="1"/>
    </row>
    <row r="580" spans="1:21" ht="14.25" customHeight="1" x14ac:dyDescent="0.4">
      <c r="A580" s="1"/>
      <c r="B580" s="1"/>
      <c r="D580" s="1"/>
      <c r="E580" s="1"/>
      <c r="F580" s="1"/>
      <c r="G580" s="1"/>
      <c r="H580" s="1"/>
      <c r="I580" s="1"/>
      <c r="R580" s="2"/>
      <c r="S580" s="1"/>
      <c r="T580" s="1"/>
      <c r="U580" s="1"/>
    </row>
    <row r="581" spans="1:21" ht="14.25" customHeight="1" x14ac:dyDescent="0.4">
      <c r="A581" s="1"/>
      <c r="B581" s="1"/>
      <c r="D581" s="1"/>
      <c r="E581" s="1"/>
      <c r="F581" s="1"/>
      <c r="G581" s="1"/>
      <c r="H581" s="1"/>
      <c r="I581" s="1"/>
      <c r="R581" s="2"/>
      <c r="S581" s="1"/>
      <c r="T581" s="1"/>
      <c r="U581" s="1"/>
    </row>
    <row r="582" spans="1:21" ht="14.25" customHeight="1" x14ac:dyDescent="0.4">
      <c r="A582" s="1"/>
      <c r="B582" s="1"/>
      <c r="D582" s="1"/>
      <c r="E582" s="1"/>
      <c r="F582" s="1"/>
      <c r="G582" s="1"/>
      <c r="H582" s="1"/>
      <c r="I582" s="1"/>
      <c r="R582" s="2"/>
      <c r="S582" s="1"/>
      <c r="T582" s="1"/>
      <c r="U582" s="1"/>
    </row>
    <row r="583" spans="1:21" ht="14.25" customHeight="1" x14ac:dyDescent="0.4">
      <c r="A583" s="1"/>
      <c r="B583" s="1"/>
      <c r="D583" s="1"/>
      <c r="E583" s="1"/>
      <c r="F583" s="1"/>
      <c r="G583" s="1"/>
      <c r="H583" s="1"/>
      <c r="I583" s="1"/>
      <c r="R583" s="2"/>
      <c r="S583" s="1"/>
      <c r="T583" s="1"/>
      <c r="U583" s="1"/>
    </row>
    <row r="584" spans="1:21" ht="14.25" customHeight="1" x14ac:dyDescent="0.4">
      <c r="A584" s="1"/>
      <c r="B584" s="1"/>
      <c r="D584" s="1"/>
      <c r="E584" s="1"/>
      <c r="F584" s="1"/>
      <c r="G584" s="1"/>
      <c r="H584" s="1"/>
      <c r="I584" s="1"/>
      <c r="R584" s="2"/>
      <c r="S584" s="1"/>
      <c r="T584" s="1"/>
      <c r="U584" s="1"/>
    </row>
    <row r="585" spans="1:21" ht="14.25" customHeight="1" x14ac:dyDescent="0.4">
      <c r="A585" s="1"/>
      <c r="B585" s="1"/>
      <c r="D585" s="1"/>
      <c r="E585" s="1"/>
      <c r="F585" s="1"/>
      <c r="G585" s="1"/>
      <c r="H585" s="1"/>
      <c r="I585" s="1"/>
      <c r="R585" s="2"/>
      <c r="S585" s="1"/>
      <c r="T585" s="1"/>
      <c r="U585" s="1"/>
    </row>
    <row r="586" spans="1:21" ht="14.25" customHeight="1" x14ac:dyDescent="0.4">
      <c r="A586" s="1"/>
      <c r="B586" s="1"/>
      <c r="D586" s="1"/>
      <c r="E586" s="1"/>
      <c r="F586" s="1"/>
      <c r="G586" s="1"/>
      <c r="H586" s="1"/>
      <c r="I586" s="1"/>
      <c r="R586" s="2"/>
      <c r="S586" s="1"/>
      <c r="T586" s="1"/>
      <c r="U586" s="1"/>
    </row>
    <row r="587" spans="1:21" ht="14.25" customHeight="1" x14ac:dyDescent="0.4">
      <c r="A587" s="1"/>
      <c r="B587" s="1"/>
      <c r="D587" s="1"/>
      <c r="E587" s="1"/>
      <c r="F587" s="1"/>
      <c r="G587" s="1"/>
      <c r="H587" s="1"/>
      <c r="I587" s="1"/>
      <c r="R587" s="2"/>
      <c r="S587" s="1"/>
      <c r="T587" s="1"/>
      <c r="U587" s="1"/>
    </row>
    <row r="588" spans="1:21" ht="14.25" customHeight="1" x14ac:dyDescent="0.4">
      <c r="A588" s="1"/>
      <c r="B588" s="1"/>
      <c r="D588" s="1"/>
      <c r="E588" s="1"/>
      <c r="F588" s="1"/>
      <c r="G588" s="1"/>
      <c r="H588" s="1"/>
      <c r="I588" s="1"/>
      <c r="R588" s="2"/>
      <c r="S588" s="1"/>
      <c r="T588" s="1"/>
      <c r="U588" s="1"/>
    </row>
    <row r="589" spans="1:21" ht="14.25" customHeight="1" x14ac:dyDescent="0.4">
      <c r="A589" s="1"/>
      <c r="B589" s="1"/>
      <c r="D589" s="1"/>
      <c r="E589" s="1"/>
      <c r="F589" s="1"/>
      <c r="G589" s="1"/>
      <c r="H589" s="1"/>
      <c r="I589" s="1"/>
      <c r="R589" s="2"/>
      <c r="S589" s="1"/>
      <c r="T589" s="1"/>
      <c r="U589" s="1"/>
    </row>
    <row r="590" spans="1:21" ht="14.25" customHeight="1" x14ac:dyDescent="0.4">
      <c r="A590" s="1"/>
      <c r="B590" s="1"/>
      <c r="D590" s="1"/>
      <c r="E590" s="1"/>
      <c r="F590" s="1"/>
      <c r="G590" s="1"/>
      <c r="H590" s="1"/>
      <c r="I590" s="1"/>
      <c r="R590" s="2"/>
      <c r="S590" s="1"/>
      <c r="T590" s="1"/>
      <c r="U590" s="1"/>
    </row>
    <row r="591" spans="1:21" ht="14.25" customHeight="1" x14ac:dyDescent="0.4">
      <c r="A591" s="1"/>
      <c r="B591" s="1"/>
      <c r="D591" s="1"/>
      <c r="E591" s="1"/>
      <c r="F591" s="1"/>
      <c r="G591" s="1"/>
      <c r="H591" s="1"/>
      <c r="I591" s="1"/>
      <c r="R591" s="2"/>
      <c r="S591" s="1"/>
      <c r="T591" s="1"/>
      <c r="U591" s="1"/>
    </row>
    <row r="592" spans="1:21" ht="14.25" customHeight="1" x14ac:dyDescent="0.4">
      <c r="A592" s="1"/>
      <c r="B592" s="1"/>
      <c r="D592" s="1"/>
      <c r="E592" s="1"/>
      <c r="F592" s="1"/>
      <c r="G592" s="1"/>
      <c r="H592" s="1"/>
      <c r="I592" s="1"/>
      <c r="R592" s="2"/>
      <c r="S592" s="1"/>
      <c r="T592" s="1"/>
      <c r="U592" s="1"/>
    </row>
    <row r="593" spans="1:21" ht="14.25" customHeight="1" x14ac:dyDescent="0.4">
      <c r="A593" s="1"/>
      <c r="B593" s="1"/>
      <c r="D593" s="1"/>
      <c r="E593" s="1"/>
      <c r="F593" s="1"/>
      <c r="G593" s="1"/>
      <c r="H593" s="1"/>
      <c r="I593" s="1"/>
      <c r="R593" s="2"/>
      <c r="S593" s="1"/>
      <c r="T593" s="1"/>
      <c r="U593" s="1"/>
    </row>
    <row r="594" spans="1:21" ht="14.25" customHeight="1" x14ac:dyDescent="0.4">
      <c r="A594" s="1"/>
      <c r="B594" s="1"/>
      <c r="D594" s="1"/>
      <c r="E594" s="1"/>
      <c r="F594" s="1"/>
      <c r="G594" s="1"/>
      <c r="H594" s="1"/>
      <c r="I594" s="1"/>
      <c r="R594" s="2"/>
      <c r="S594" s="1"/>
      <c r="T594" s="1"/>
      <c r="U594" s="1"/>
    </row>
    <row r="595" spans="1:21" ht="14.25" customHeight="1" x14ac:dyDescent="0.4">
      <c r="A595" s="1"/>
      <c r="B595" s="1"/>
      <c r="D595" s="1"/>
      <c r="E595" s="1"/>
      <c r="F595" s="1"/>
      <c r="G595" s="1"/>
      <c r="H595" s="1"/>
      <c r="I595" s="1"/>
      <c r="R595" s="2"/>
      <c r="S595" s="1"/>
      <c r="T595" s="1"/>
      <c r="U595" s="1"/>
    </row>
    <row r="596" spans="1:21" ht="14.25" customHeight="1" x14ac:dyDescent="0.4">
      <c r="A596" s="1"/>
      <c r="B596" s="1"/>
      <c r="D596" s="1"/>
      <c r="E596" s="1"/>
      <c r="F596" s="1"/>
      <c r="G596" s="1"/>
      <c r="H596" s="1"/>
      <c r="I596" s="1"/>
      <c r="R596" s="2"/>
      <c r="S596" s="1"/>
      <c r="T596" s="1"/>
      <c r="U596" s="1"/>
    </row>
    <row r="597" spans="1:21" ht="14.25" customHeight="1" x14ac:dyDescent="0.4">
      <c r="A597" s="1"/>
      <c r="B597" s="1"/>
      <c r="D597" s="1"/>
      <c r="E597" s="1"/>
      <c r="F597" s="1"/>
      <c r="G597" s="1"/>
      <c r="H597" s="1"/>
      <c r="I597" s="1"/>
      <c r="R597" s="2"/>
      <c r="S597" s="1"/>
      <c r="T597" s="1"/>
      <c r="U597" s="1"/>
    </row>
    <row r="598" spans="1:21" ht="14.25" customHeight="1" x14ac:dyDescent="0.4">
      <c r="A598" s="1"/>
      <c r="B598" s="1"/>
      <c r="D598" s="1"/>
      <c r="E598" s="1"/>
      <c r="F598" s="1"/>
      <c r="G598" s="1"/>
      <c r="H598" s="1"/>
      <c r="I598" s="1"/>
      <c r="R598" s="2"/>
      <c r="S598" s="1"/>
      <c r="T598" s="1"/>
      <c r="U598" s="1"/>
    </row>
    <row r="599" spans="1:21" ht="14.25" customHeight="1" x14ac:dyDescent="0.4">
      <c r="A599" s="1"/>
      <c r="B599" s="1"/>
      <c r="D599" s="1"/>
      <c r="E599" s="1"/>
      <c r="F599" s="1"/>
      <c r="G599" s="1"/>
      <c r="H599" s="1"/>
      <c r="I599" s="1"/>
      <c r="R599" s="2"/>
      <c r="S599" s="1"/>
      <c r="T599" s="1"/>
      <c r="U599" s="1"/>
    </row>
    <row r="600" spans="1:21" ht="14.25" customHeight="1" x14ac:dyDescent="0.4">
      <c r="A600" s="1"/>
      <c r="B600" s="1"/>
      <c r="D600" s="1"/>
      <c r="E600" s="1"/>
      <c r="F600" s="1"/>
      <c r="G600" s="1"/>
      <c r="H600" s="1"/>
      <c r="I600" s="1"/>
      <c r="R600" s="2"/>
      <c r="S600" s="1"/>
      <c r="T600" s="1"/>
      <c r="U600" s="1"/>
    </row>
    <row r="601" spans="1:21" ht="14.25" customHeight="1" x14ac:dyDescent="0.4">
      <c r="A601" s="1"/>
      <c r="B601" s="1"/>
      <c r="D601" s="1"/>
      <c r="E601" s="1"/>
      <c r="F601" s="1"/>
      <c r="G601" s="1"/>
      <c r="H601" s="1"/>
      <c r="I601" s="1"/>
      <c r="R601" s="2"/>
      <c r="S601" s="1"/>
      <c r="T601" s="1"/>
      <c r="U601" s="1"/>
    </row>
    <row r="602" spans="1:21" ht="14.25" customHeight="1" x14ac:dyDescent="0.4">
      <c r="A602" s="1"/>
      <c r="B602" s="1"/>
      <c r="D602" s="1"/>
      <c r="E602" s="1"/>
      <c r="F602" s="1"/>
      <c r="G602" s="1"/>
      <c r="H602" s="1"/>
      <c r="I602" s="1"/>
      <c r="R602" s="2"/>
      <c r="S602" s="1"/>
      <c r="T602" s="1"/>
      <c r="U602" s="1"/>
    </row>
    <row r="603" spans="1:21" ht="14.25" customHeight="1" x14ac:dyDescent="0.4">
      <c r="A603" s="1"/>
      <c r="B603" s="1"/>
      <c r="D603" s="1"/>
      <c r="E603" s="1"/>
      <c r="F603" s="1"/>
      <c r="G603" s="1"/>
      <c r="H603" s="1"/>
      <c r="I603" s="1"/>
      <c r="R603" s="2"/>
      <c r="S603" s="1"/>
      <c r="T603" s="1"/>
      <c r="U603" s="1"/>
    </row>
    <row r="604" spans="1:21" ht="14.25" customHeight="1" x14ac:dyDescent="0.4">
      <c r="A604" s="1"/>
      <c r="B604" s="1"/>
      <c r="D604" s="1"/>
      <c r="E604" s="1"/>
      <c r="F604" s="1"/>
      <c r="G604" s="1"/>
      <c r="H604" s="1"/>
      <c r="I604" s="1"/>
      <c r="R604" s="2"/>
      <c r="S604" s="1"/>
      <c r="T604" s="1"/>
      <c r="U604" s="1"/>
    </row>
    <row r="605" spans="1:21" ht="14.25" customHeight="1" x14ac:dyDescent="0.4">
      <c r="A605" s="1"/>
      <c r="B605" s="1"/>
      <c r="D605" s="1"/>
      <c r="E605" s="1"/>
      <c r="F605" s="1"/>
      <c r="G605" s="1"/>
      <c r="H605" s="1"/>
      <c r="I605" s="1"/>
      <c r="R605" s="2"/>
      <c r="S605" s="1"/>
      <c r="T605" s="1"/>
      <c r="U605" s="1"/>
    </row>
    <row r="606" spans="1:21" ht="14.25" customHeight="1" x14ac:dyDescent="0.4">
      <c r="A606" s="1"/>
      <c r="B606" s="1"/>
      <c r="D606" s="1"/>
      <c r="E606" s="1"/>
      <c r="F606" s="1"/>
      <c r="G606" s="1"/>
      <c r="H606" s="1"/>
      <c r="I606" s="1"/>
      <c r="R606" s="2"/>
      <c r="S606" s="1"/>
      <c r="T606" s="1"/>
      <c r="U606" s="1"/>
    </row>
    <row r="607" spans="1:21" ht="14.25" customHeight="1" x14ac:dyDescent="0.4">
      <c r="A607" s="1"/>
      <c r="B607" s="1"/>
      <c r="D607" s="1"/>
      <c r="E607" s="1"/>
      <c r="F607" s="1"/>
      <c r="G607" s="1"/>
      <c r="H607" s="1"/>
      <c r="I607" s="1"/>
      <c r="R607" s="2"/>
      <c r="S607" s="1"/>
      <c r="T607" s="1"/>
      <c r="U607" s="1"/>
    </row>
    <row r="608" spans="1:21" ht="14.25" customHeight="1" x14ac:dyDescent="0.4">
      <c r="A608" s="1"/>
      <c r="B608" s="1"/>
      <c r="D608" s="1"/>
      <c r="E608" s="1"/>
      <c r="F608" s="1"/>
      <c r="G608" s="1"/>
      <c r="H608" s="1"/>
      <c r="I608" s="1"/>
      <c r="R608" s="2"/>
      <c r="S608" s="1"/>
      <c r="T608" s="1"/>
      <c r="U608" s="1"/>
    </row>
    <row r="609" spans="1:21" ht="14.25" customHeight="1" x14ac:dyDescent="0.4">
      <c r="A609" s="1"/>
      <c r="B609" s="1"/>
      <c r="D609" s="1"/>
      <c r="E609" s="1"/>
      <c r="F609" s="1"/>
      <c r="G609" s="1"/>
      <c r="H609" s="1"/>
      <c r="I609" s="1"/>
      <c r="R609" s="2"/>
      <c r="S609" s="1"/>
      <c r="T609" s="1"/>
      <c r="U609" s="1"/>
    </row>
    <row r="610" spans="1:21" ht="14.25" customHeight="1" x14ac:dyDescent="0.4">
      <c r="A610" s="1"/>
      <c r="B610" s="1"/>
      <c r="D610" s="1"/>
      <c r="E610" s="1"/>
      <c r="F610" s="1"/>
      <c r="G610" s="1"/>
      <c r="H610" s="1"/>
      <c r="I610" s="1"/>
      <c r="R610" s="2"/>
      <c r="S610" s="1"/>
      <c r="T610" s="1"/>
      <c r="U610" s="1"/>
    </row>
    <row r="611" spans="1:21" ht="14.25" customHeight="1" x14ac:dyDescent="0.4">
      <c r="A611" s="1"/>
      <c r="B611" s="1"/>
      <c r="D611" s="1"/>
      <c r="E611" s="1"/>
      <c r="F611" s="1"/>
      <c r="G611" s="1"/>
      <c r="H611" s="1"/>
      <c r="I611" s="1"/>
      <c r="R611" s="2"/>
      <c r="S611" s="1"/>
      <c r="T611" s="1"/>
      <c r="U611" s="1"/>
    </row>
    <row r="612" spans="1:21" ht="14.25" customHeight="1" x14ac:dyDescent="0.4">
      <c r="A612" s="1"/>
      <c r="B612" s="1"/>
      <c r="D612" s="1"/>
      <c r="E612" s="1"/>
      <c r="F612" s="1"/>
      <c r="G612" s="1"/>
      <c r="H612" s="1"/>
      <c r="I612" s="1"/>
      <c r="R612" s="2"/>
      <c r="S612" s="1"/>
      <c r="T612" s="1"/>
      <c r="U612" s="1"/>
    </row>
    <row r="613" spans="1:21" ht="14.25" customHeight="1" x14ac:dyDescent="0.4">
      <c r="A613" s="1"/>
      <c r="B613" s="1"/>
      <c r="D613" s="1"/>
      <c r="E613" s="1"/>
      <c r="F613" s="1"/>
      <c r="G613" s="1"/>
      <c r="H613" s="1"/>
      <c r="I613" s="1"/>
      <c r="R613" s="2"/>
      <c r="S613" s="1"/>
      <c r="T613" s="1"/>
      <c r="U613" s="1"/>
    </row>
    <row r="614" spans="1:21" ht="14.25" customHeight="1" x14ac:dyDescent="0.4">
      <c r="A614" s="1"/>
      <c r="B614" s="1"/>
      <c r="D614" s="1"/>
      <c r="E614" s="1"/>
      <c r="F614" s="1"/>
      <c r="G614" s="1"/>
      <c r="H614" s="1"/>
      <c r="I614" s="1"/>
      <c r="R614" s="2"/>
      <c r="S614" s="1"/>
      <c r="T614" s="1"/>
      <c r="U614" s="1"/>
    </row>
    <row r="615" spans="1:21" ht="14.25" customHeight="1" x14ac:dyDescent="0.4">
      <c r="A615" s="1"/>
      <c r="B615" s="1"/>
      <c r="D615" s="1"/>
      <c r="E615" s="1"/>
      <c r="F615" s="1"/>
      <c r="G615" s="1"/>
      <c r="H615" s="1"/>
      <c r="I615" s="1"/>
      <c r="R615" s="2"/>
      <c r="S615" s="1"/>
      <c r="T615" s="1"/>
      <c r="U615" s="1"/>
    </row>
    <row r="616" spans="1:21" ht="14.25" customHeight="1" x14ac:dyDescent="0.4">
      <c r="A616" s="1"/>
      <c r="B616" s="1"/>
      <c r="D616" s="1"/>
      <c r="E616" s="1"/>
      <c r="F616" s="1"/>
      <c r="G616" s="1"/>
      <c r="H616" s="1"/>
      <c r="I616" s="1"/>
      <c r="R616" s="2"/>
      <c r="S616" s="1"/>
      <c r="T616" s="1"/>
      <c r="U616" s="1"/>
    </row>
    <row r="617" spans="1:21" ht="14.25" customHeight="1" x14ac:dyDescent="0.4">
      <c r="A617" s="1"/>
      <c r="B617" s="1"/>
      <c r="D617" s="1"/>
      <c r="E617" s="1"/>
      <c r="F617" s="1"/>
      <c r="G617" s="1"/>
      <c r="H617" s="1"/>
      <c r="I617" s="1"/>
      <c r="R617" s="2"/>
      <c r="S617" s="1"/>
      <c r="T617" s="1"/>
      <c r="U617" s="1"/>
    </row>
    <row r="618" spans="1:21" ht="14.25" customHeight="1" x14ac:dyDescent="0.4">
      <c r="A618" s="1"/>
      <c r="B618" s="1"/>
      <c r="D618" s="1"/>
      <c r="E618" s="1"/>
      <c r="F618" s="1"/>
      <c r="G618" s="1"/>
      <c r="H618" s="1"/>
      <c r="I618" s="1"/>
      <c r="R618" s="2"/>
      <c r="S618" s="1"/>
      <c r="T618" s="1"/>
      <c r="U618" s="1"/>
    </row>
    <row r="619" spans="1:21" ht="14.25" customHeight="1" x14ac:dyDescent="0.4">
      <c r="A619" s="1"/>
      <c r="B619" s="1"/>
      <c r="D619" s="1"/>
      <c r="E619" s="1"/>
      <c r="F619" s="1"/>
      <c r="G619" s="1"/>
      <c r="H619" s="1"/>
      <c r="I619" s="1"/>
      <c r="R619" s="2"/>
      <c r="S619" s="1"/>
      <c r="T619" s="1"/>
      <c r="U619" s="1"/>
    </row>
    <row r="620" spans="1:21" ht="14.25" customHeight="1" x14ac:dyDescent="0.4">
      <c r="A620" s="1"/>
      <c r="B620" s="1"/>
      <c r="D620" s="1"/>
      <c r="E620" s="1"/>
      <c r="F620" s="1"/>
      <c r="G620" s="1"/>
      <c r="H620" s="1"/>
      <c r="I620" s="1"/>
      <c r="R620" s="2"/>
      <c r="S620" s="1"/>
      <c r="T620" s="1"/>
      <c r="U620" s="1"/>
    </row>
    <row r="621" spans="1:21" ht="14.25" customHeight="1" x14ac:dyDescent="0.4">
      <c r="A621" s="1"/>
      <c r="B621" s="1"/>
      <c r="D621" s="1"/>
      <c r="E621" s="1"/>
      <c r="F621" s="1"/>
      <c r="G621" s="1"/>
      <c r="H621" s="1"/>
      <c r="I621" s="1"/>
      <c r="R621" s="2"/>
      <c r="S621" s="1"/>
      <c r="T621" s="1"/>
      <c r="U621" s="1"/>
    </row>
    <row r="622" spans="1:21" ht="14.25" customHeight="1" x14ac:dyDescent="0.4">
      <c r="A622" s="1"/>
      <c r="B622" s="1"/>
      <c r="D622" s="1"/>
      <c r="E622" s="1"/>
      <c r="F622" s="1"/>
      <c r="G622" s="1"/>
      <c r="H622" s="1"/>
      <c r="I622" s="1"/>
      <c r="R622" s="2"/>
      <c r="S622" s="1"/>
      <c r="T622" s="1"/>
      <c r="U622" s="1"/>
    </row>
    <row r="623" spans="1:21" ht="14.25" customHeight="1" x14ac:dyDescent="0.4">
      <c r="A623" s="1"/>
      <c r="B623" s="1"/>
      <c r="D623" s="1"/>
      <c r="E623" s="1"/>
      <c r="F623" s="1"/>
      <c r="G623" s="1"/>
      <c r="H623" s="1"/>
      <c r="I623" s="1"/>
      <c r="R623" s="2"/>
      <c r="S623" s="1"/>
      <c r="T623" s="1"/>
      <c r="U623" s="1"/>
    </row>
    <row r="624" spans="1:21" ht="14.25" customHeight="1" x14ac:dyDescent="0.4">
      <c r="A624" s="1"/>
      <c r="B624" s="1"/>
      <c r="D624" s="1"/>
      <c r="E624" s="1"/>
      <c r="F624" s="1"/>
      <c r="G624" s="1"/>
      <c r="H624" s="1"/>
      <c r="I624" s="1"/>
      <c r="R624" s="2"/>
      <c r="S624" s="1"/>
      <c r="T624" s="1"/>
      <c r="U624" s="1"/>
    </row>
    <row r="625" spans="1:21" ht="14.25" customHeight="1" x14ac:dyDescent="0.4">
      <c r="A625" s="1"/>
      <c r="B625" s="1"/>
      <c r="D625" s="1"/>
      <c r="E625" s="1"/>
      <c r="F625" s="1"/>
      <c r="G625" s="1"/>
      <c r="H625" s="1"/>
      <c r="I625" s="1"/>
      <c r="R625" s="2"/>
      <c r="S625" s="1"/>
      <c r="T625" s="1"/>
      <c r="U625" s="1"/>
    </row>
    <row r="626" spans="1:21" ht="14.25" customHeight="1" x14ac:dyDescent="0.4">
      <c r="A626" s="1"/>
      <c r="B626" s="1"/>
      <c r="D626" s="1"/>
      <c r="E626" s="1"/>
      <c r="F626" s="1"/>
      <c r="G626" s="1"/>
      <c r="H626" s="1"/>
      <c r="I626" s="1"/>
      <c r="R626" s="2"/>
      <c r="S626" s="1"/>
      <c r="T626" s="1"/>
      <c r="U626" s="1"/>
    </row>
    <row r="627" spans="1:21" ht="14.25" customHeight="1" x14ac:dyDescent="0.4">
      <c r="A627" s="1"/>
      <c r="B627" s="1"/>
      <c r="D627" s="1"/>
      <c r="E627" s="1"/>
      <c r="F627" s="1"/>
      <c r="G627" s="1"/>
      <c r="H627" s="1"/>
      <c r="I627" s="1"/>
      <c r="R627" s="2"/>
      <c r="S627" s="1"/>
      <c r="T627" s="1"/>
      <c r="U627" s="1"/>
    </row>
    <row r="628" spans="1:21" ht="14.25" customHeight="1" x14ac:dyDescent="0.4">
      <c r="A628" s="1"/>
      <c r="B628" s="1"/>
      <c r="D628" s="1"/>
      <c r="E628" s="1"/>
      <c r="F628" s="1"/>
      <c r="G628" s="1"/>
      <c r="H628" s="1"/>
      <c r="I628" s="1"/>
      <c r="R628" s="2"/>
      <c r="S628" s="1"/>
      <c r="T628" s="1"/>
      <c r="U628" s="1"/>
    </row>
    <row r="629" spans="1:21" ht="14.25" customHeight="1" x14ac:dyDescent="0.4">
      <c r="A629" s="1"/>
      <c r="B629" s="1"/>
      <c r="D629" s="1"/>
      <c r="E629" s="1"/>
      <c r="F629" s="1"/>
      <c r="G629" s="1"/>
      <c r="H629" s="1"/>
      <c r="I629" s="1"/>
      <c r="R629" s="2"/>
      <c r="S629" s="1"/>
      <c r="T629" s="1"/>
      <c r="U629" s="1"/>
    </row>
    <row r="630" spans="1:21" ht="14.25" customHeight="1" x14ac:dyDescent="0.4">
      <c r="A630" s="1"/>
      <c r="B630" s="1"/>
      <c r="D630" s="1"/>
      <c r="E630" s="1"/>
      <c r="F630" s="1"/>
      <c r="G630" s="1"/>
      <c r="H630" s="1"/>
      <c r="I630" s="1"/>
      <c r="R630" s="2"/>
      <c r="S630" s="1"/>
      <c r="T630" s="1"/>
      <c r="U630" s="1"/>
    </row>
    <row r="631" spans="1:21" ht="14.25" customHeight="1" x14ac:dyDescent="0.4">
      <c r="A631" s="1"/>
      <c r="B631" s="1"/>
      <c r="D631" s="1"/>
      <c r="E631" s="1"/>
      <c r="F631" s="1"/>
      <c r="G631" s="1"/>
      <c r="H631" s="1"/>
      <c r="I631" s="1"/>
      <c r="R631" s="2"/>
      <c r="S631" s="1"/>
      <c r="T631" s="1"/>
      <c r="U631" s="1"/>
    </row>
    <row r="632" spans="1:21" ht="14.25" customHeight="1" x14ac:dyDescent="0.4">
      <c r="A632" s="1"/>
      <c r="B632" s="1"/>
      <c r="D632" s="1"/>
      <c r="E632" s="1"/>
      <c r="F632" s="1"/>
      <c r="G632" s="1"/>
      <c r="H632" s="1"/>
      <c r="I632" s="1"/>
      <c r="R632" s="2"/>
      <c r="S632" s="1"/>
      <c r="T632" s="1"/>
      <c r="U632" s="1"/>
    </row>
    <row r="633" spans="1:21" ht="14.25" customHeight="1" x14ac:dyDescent="0.4">
      <c r="A633" s="1"/>
      <c r="B633" s="1"/>
      <c r="D633" s="1"/>
      <c r="E633" s="1"/>
      <c r="F633" s="1"/>
      <c r="G633" s="1"/>
      <c r="H633" s="1"/>
      <c r="I633" s="1"/>
      <c r="R633" s="2"/>
      <c r="S633" s="1"/>
      <c r="T633" s="1"/>
      <c r="U633" s="1"/>
    </row>
    <row r="634" spans="1:21" ht="14.25" customHeight="1" x14ac:dyDescent="0.4">
      <c r="A634" s="1"/>
      <c r="B634" s="1"/>
      <c r="D634" s="1"/>
      <c r="E634" s="1"/>
      <c r="F634" s="1"/>
      <c r="G634" s="1"/>
      <c r="H634" s="1"/>
      <c r="I634" s="1"/>
      <c r="R634" s="2"/>
      <c r="S634" s="1"/>
      <c r="T634" s="1"/>
      <c r="U634" s="1"/>
    </row>
    <row r="635" spans="1:21" ht="14.25" customHeight="1" x14ac:dyDescent="0.4">
      <c r="A635" s="1"/>
      <c r="B635" s="1"/>
      <c r="D635" s="1"/>
      <c r="E635" s="1"/>
      <c r="F635" s="1"/>
      <c r="G635" s="1"/>
      <c r="H635" s="1"/>
      <c r="I635" s="1"/>
      <c r="R635" s="2"/>
      <c r="S635" s="1"/>
      <c r="T635" s="1"/>
      <c r="U635" s="1"/>
    </row>
    <row r="636" spans="1:21" ht="14.25" customHeight="1" x14ac:dyDescent="0.4">
      <c r="A636" s="1"/>
      <c r="B636" s="1"/>
      <c r="D636" s="1"/>
      <c r="E636" s="1"/>
      <c r="F636" s="1"/>
      <c r="G636" s="1"/>
      <c r="H636" s="1"/>
      <c r="I636" s="1"/>
      <c r="R636" s="2"/>
      <c r="S636" s="1"/>
      <c r="T636" s="1"/>
      <c r="U636" s="1"/>
    </row>
    <row r="637" spans="1:21" ht="14.25" customHeight="1" x14ac:dyDescent="0.4">
      <c r="A637" s="1"/>
      <c r="B637" s="1"/>
      <c r="D637" s="1"/>
      <c r="E637" s="1"/>
      <c r="F637" s="1"/>
      <c r="G637" s="1"/>
      <c r="H637" s="1"/>
      <c r="I637" s="1"/>
      <c r="R637" s="2"/>
      <c r="S637" s="1"/>
      <c r="T637" s="1"/>
      <c r="U637" s="1"/>
    </row>
    <row r="638" spans="1:21" ht="14.25" customHeight="1" x14ac:dyDescent="0.4">
      <c r="A638" s="1"/>
      <c r="B638" s="1"/>
      <c r="D638" s="1"/>
      <c r="E638" s="1"/>
      <c r="F638" s="1"/>
      <c r="G638" s="1"/>
      <c r="H638" s="1"/>
      <c r="I638" s="1"/>
      <c r="R638" s="2"/>
      <c r="S638" s="1"/>
      <c r="T638" s="1"/>
      <c r="U638" s="1"/>
    </row>
    <row r="639" spans="1:21" ht="14.25" customHeight="1" x14ac:dyDescent="0.4">
      <c r="A639" s="1"/>
      <c r="B639" s="1"/>
      <c r="D639" s="1"/>
      <c r="E639" s="1"/>
      <c r="F639" s="1"/>
      <c r="G639" s="1"/>
      <c r="H639" s="1"/>
      <c r="I639" s="1"/>
      <c r="R639" s="2"/>
      <c r="S639" s="1"/>
      <c r="T639" s="1"/>
      <c r="U639" s="1"/>
    </row>
    <row r="640" spans="1:21" ht="14.25" customHeight="1" x14ac:dyDescent="0.4">
      <c r="A640" s="1"/>
      <c r="B640" s="1"/>
      <c r="D640" s="1"/>
      <c r="E640" s="1"/>
      <c r="F640" s="1"/>
      <c r="G640" s="1"/>
      <c r="H640" s="1"/>
      <c r="I640" s="1"/>
      <c r="R640" s="2"/>
      <c r="S640" s="1"/>
      <c r="T640" s="1"/>
      <c r="U640" s="1"/>
    </row>
    <row r="641" spans="1:21" ht="14.25" customHeight="1" x14ac:dyDescent="0.4">
      <c r="A641" s="1"/>
      <c r="B641" s="1"/>
      <c r="D641" s="1"/>
      <c r="E641" s="1"/>
      <c r="F641" s="1"/>
      <c r="G641" s="1"/>
      <c r="H641" s="1"/>
      <c r="I641" s="1"/>
      <c r="R641" s="2"/>
      <c r="S641" s="1"/>
      <c r="T641" s="1"/>
      <c r="U641" s="1"/>
    </row>
    <row r="642" spans="1:21" ht="14.25" customHeight="1" x14ac:dyDescent="0.4">
      <c r="A642" s="1"/>
      <c r="B642" s="1"/>
      <c r="D642" s="1"/>
      <c r="E642" s="1"/>
      <c r="F642" s="1"/>
      <c r="G642" s="1"/>
      <c r="H642" s="1"/>
      <c r="I642" s="1"/>
      <c r="R642" s="2"/>
      <c r="S642" s="1"/>
      <c r="T642" s="1"/>
      <c r="U642" s="1"/>
    </row>
    <row r="643" spans="1:21" ht="14.25" customHeight="1" x14ac:dyDescent="0.4">
      <c r="A643" s="1"/>
      <c r="B643" s="1"/>
      <c r="D643" s="1"/>
      <c r="E643" s="1"/>
      <c r="F643" s="1"/>
      <c r="G643" s="1"/>
      <c r="H643" s="1"/>
      <c r="I643" s="1"/>
      <c r="R643" s="2"/>
      <c r="S643" s="1"/>
      <c r="T643" s="1"/>
      <c r="U643" s="1"/>
    </row>
    <row r="644" spans="1:21" ht="14.25" customHeight="1" x14ac:dyDescent="0.4">
      <c r="A644" s="1"/>
      <c r="B644" s="1"/>
      <c r="D644" s="1"/>
      <c r="E644" s="1"/>
      <c r="F644" s="1"/>
      <c r="G644" s="1"/>
      <c r="H644" s="1"/>
      <c r="I644" s="1"/>
      <c r="R644" s="2"/>
      <c r="S644" s="1"/>
      <c r="T644" s="1"/>
      <c r="U644" s="1"/>
    </row>
    <row r="645" spans="1:21" ht="14.25" customHeight="1" x14ac:dyDescent="0.4">
      <c r="A645" s="1"/>
      <c r="B645" s="1"/>
      <c r="D645" s="1"/>
      <c r="E645" s="1"/>
      <c r="F645" s="1"/>
      <c r="G645" s="1"/>
      <c r="H645" s="1"/>
      <c r="I645" s="1"/>
      <c r="R645" s="2"/>
      <c r="S645" s="1"/>
      <c r="T645" s="1"/>
      <c r="U645" s="1"/>
    </row>
    <row r="646" spans="1:21" ht="14.25" customHeight="1" x14ac:dyDescent="0.4">
      <c r="A646" s="1"/>
      <c r="B646" s="1"/>
      <c r="D646" s="1"/>
      <c r="E646" s="1"/>
      <c r="F646" s="1"/>
      <c r="G646" s="1"/>
      <c r="H646" s="1"/>
      <c r="I646" s="1"/>
      <c r="R646" s="2"/>
      <c r="S646" s="1"/>
      <c r="T646" s="1"/>
      <c r="U646" s="1"/>
    </row>
    <row r="647" spans="1:21" ht="14.25" customHeight="1" x14ac:dyDescent="0.4">
      <c r="A647" s="1"/>
      <c r="B647" s="1"/>
      <c r="D647" s="1"/>
      <c r="E647" s="1"/>
      <c r="F647" s="1"/>
      <c r="G647" s="1"/>
      <c r="H647" s="1"/>
      <c r="I647" s="1"/>
      <c r="R647" s="2"/>
      <c r="S647" s="1"/>
      <c r="T647" s="1"/>
      <c r="U647" s="1"/>
    </row>
    <row r="648" spans="1:21" ht="14.25" customHeight="1" x14ac:dyDescent="0.4">
      <c r="A648" s="1"/>
      <c r="B648" s="1"/>
      <c r="D648" s="1"/>
      <c r="E648" s="1"/>
      <c r="F648" s="1"/>
      <c r="G648" s="1"/>
      <c r="H648" s="1"/>
      <c r="I648" s="1"/>
      <c r="R648" s="2"/>
      <c r="S648" s="1"/>
      <c r="T648" s="1"/>
      <c r="U648" s="1"/>
    </row>
    <row r="649" spans="1:21" ht="14.25" customHeight="1" x14ac:dyDescent="0.4">
      <c r="A649" s="1"/>
      <c r="B649" s="1"/>
      <c r="D649" s="1"/>
      <c r="E649" s="1"/>
      <c r="F649" s="1"/>
      <c r="G649" s="1"/>
      <c r="H649" s="1"/>
      <c r="I649" s="1"/>
      <c r="R649" s="2"/>
      <c r="S649" s="1"/>
      <c r="T649" s="1"/>
      <c r="U649" s="1"/>
    </row>
    <row r="650" spans="1:21" ht="14.25" customHeight="1" x14ac:dyDescent="0.4">
      <c r="A650" s="1"/>
      <c r="B650" s="1"/>
      <c r="D650" s="1"/>
      <c r="E650" s="1"/>
      <c r="F650" s="1"/>
      <c r="G650" s="1"/>
      <c r="H650" s="1"/>
      <c r="I650" s="1"/>
      <c r="R650" s="2"/>
      <c r="S650" s="1"/>
      <c r="T650" s="1"/>
      <c r="U650" s="1"/>
    </row>
    <row r="651" spans="1:21" ht="14.25" customHeight="1" x14ac:dyDescent="0.4">
      <c r="A651" s="1"/>
      <c r="B651" s="1"/>
      <c r="D651" s="1"/>
      <c r="E651" s="1"/>
      <c r="F651" s="1"/>
      <c r="G651" s="1"/>
      <c r="H651" s="1"/>
      <c r="I651" s="1"/>
      <c r="R651" s="2"/>
      <c r="S651" s="1"/>
      <c r="T651" s="1"/>
      <c r="U651" s="1"/>
    </row>
    <row r="652" spans="1:21" ht="14.25" customHeight="1" x14ac:dyDescent="0.4">
      <c r="A652" s="1"/>
      <c r="B652" s="1"/>
      <c r="D652" s="1"/>
      <c r="E652" s="1"/>
      <c r="F652" s="1"/>
      <c r="G652" s="1"/>
      <c r="H652" s="1"/>
      <c r="I652" s="1"/>
      <c r="R652" s="2"/>
      <c r="S652" s="1"/>
      <c r="T652" s="1"/>
      <c r="U652" s="1"/>
    </row>
    <row r="653" spans="1:21" ht="14.25" customHeight="1" x14ac:dyDescent="0.4">
      <c r="A653" s="1"/>
      <c r="B653" s="1"/>
      <c r="D653" s="1"/>
      <c r="E653" s="1"/>
      <c r="F653" s="1"/>
      <c r="G653" s="1"/>
      <c r="H653" s="1"/>
      <c r="I653" s="1"/>
      <c r="R653" s="2"/>
      <c r="S653" s="1"/>
      <c r="T653" s="1"/>
      <c r="U653" s="1"/>
    </row>
    <row r="654" spans="1:21" ht="14.25" customHeight="1" x14ac:dyDescent="0.4">
      <c r="A654" s="1"/>
      <c r="B654" s="1"/>
      <c r="D654" s="1"/>
      <c r="E654" s="1"/>
      <c r="F654" s="1"/>
      <c r="G654" s="1"/>
      <c r="H654" s="1"/>
      <c r="I654" s="1"/>
      <c r="R654" s="2"/>
      <c r="S654" s="1"/>
      <c r="T654" s="1"/>
      <c r="U654" s="1"/>
    </row>
    <row r="655" spans="1:21" ht="14.25" customHeight="1" x14ac:dyDescent="0.4">
      <c r="A655" s="1"/>
      <c r="B655" s="1"/>
      <c r="D655" s="1"/>
      <c r="E655" s="1"/>
      <c r="F655" s="1"/>
      <c r="G655" s="1"/>
      <c r="H655" s="1"/>
      <c r="I655" s="1"/>
      <c r="R655" s="2"/>
      <c r="S655" s="1"/>
      <c r="T655" s="1"/>
      <c r="U655" s="1"/>
    </row>
    <row r="656" spans="1:21" ht="14.25" customHeight="1" x14ac:dyDescent="0.4">
      <c r="A656" s="1"/>
      <c r="B656" s="1"/>
      <c r="D656" s="1"/>
      <c r="E656" s="1"/>
      <c r="F656" s="1"/>
      <c r="G656" s="1"/>
      <c r="H656" s="1"/>
      <c r="I656" s="1"/>
      <c r="R656" s="2"/>
      <c r="S656" s="1"/>
      <c r="T656" s="1"/>
      <c r="U656" s="1"/>
    </row>
    <row r="657" spans="1:21" ht="14.25" customHeight="1" x14ac:dyDescent="0.4">
      <c r="A657" s="1"/>
      <c r="B657" s="1"/>
      <c r="D657" s="1"/>
      <c r="E657" s="1"/>
      <c r="F657" s="1"/>
      <c r="G657" s="1"/>
      <c r="H657" s="1"/>
      <c r="I657" s="1"/>
      <c r="R657" s="2"/>
      <c r="S657" s="1"/>
      <c r="T657" s="1"/>
      <c r="U657" s="1"/>
    </row>
    <row r="658" spans="1:21" ht="14.25" customHeight="1" x14ac:dyDescent="0.4">
      <c r="A658" s="1"/>
      <c r="B658" s="1"/>
      <c r="D658" s="1"/>
      <c r="E658" s="1"/>
      <c r="F658" s="1"/>
      <c r="G658" s="1"/>
      <c r="H658" s="1"/>
      <c r="I658" s="1"/>
      <c r="R658" s="2"/>
      <c r="S658" s="1"/>
      <c r="T658" s="1"/>
      <c r="U658" s="1"/>
    </row>
    <row r="659" spans="1:21" ht="14.25" customHeight="1" x14ac:dyDescent="0.4">
      <c r="A659" s="1"/>
      <c r="B659" s="1"/>
      <c r="D659" s="1"/>
      <c r="E659" s="1"/>
      <c r="F659" s="1"/>
      <c r="G659" s="1"/>
      <c r="H659" s="1"/>
      <c r="I659" s="1"/>
      <c r="R659" s="2"/>
      <c r="S659" s="1"/>
      <c r="T659" s="1"/>
      <c r="U659" s="1"/>
    </row>
    <row r="660" spans="1:21" ht="14.25" customHeight="1" x14ac:dyDescent="0.4">
      <c r="A660" s="1"/>
      <c r="B660" s="1"/>
      <c r="D660" s="1"/>
      <c r="E660" s="1"/>
      <c r="F660" s="1"/>
      <c r="G660" s="1"/>
      <c r="H660" s="1"/>
      <c r="I660" s="1"/>
      <c r="R660" s="2"/>
      <c r="S660" s="1"/>
      <c r="T660" s="1"/>
      <c r="U660" s="1"/>
    </row>
    <row r="661" spans="1:21" ht="14.25" customHeight="1" x14ac:dyDescent="0.4">
      <c r="A661" s="1"/>
      <c r="B661" s="1"/>
      <c r="D661" s="1"/>
      <c r="E661" s="1"/>
      <c r="F661" s="1"/>
      <c r="G661" s="1"/>
      <c r="H661" s="1"/>
      <c r="I661" s="1"/>
      <c r="R661" s="2"/>
      <c r="S661" s="1"/>
      <c r="T661" s="1"/>
      <c r="U661" s="1"/>
    </row>
    <row r="662" spans="1:21" ht="14.25" customHeight="1" x14ac:dyDescent="0.4">
      <c r="A662" s="1"/>
      <c r="B662" s="1"/>
      <c r="D662" s="1"/>
      <c r="E662" s="1"/>
      <c r="F662" s="1"/>
      <c r="G662" s="1"/>
      <c r="H662" s="1"/>
      <c r="I662" s="1"/>
      <c r="R662" s="2"/>
      <c r="S662" s="1"/>
      <c r="T662" s="1"/>
      <c r="U662" s="1"/>
    </row>
    <row r="663" spans="1:21" ht="14.25" customHeight="1" x14ac:dyDescent="0.4">
      <c r="A663" s="1"/>
      <c r="B663" s="1"/>
      <c r="D663" s="1"/>
      <c r="E663" s="1"/>
      <c r="F663" s="1"/>
      <c r="G663" s="1"/>
      <c r="H663" s="1"/>
      <c r="I663" s="1"/>
      <c r="R663" s="2"/>
      <c r="S663" s="1"/>
      <c r="T663" s="1"/>
      <c r="U663" s="1"/>
    </row>
    <row r="664" spans="1:21" ht="14.25" customHeight="1" x14ac:dyDescent="0.4">
      <c r="A664" s="1"/>
      <c r="B664" s="1"/>
      <c r="D664" s="1"/>
      <c r="E664" s="1"/>
      <c r="F664" s="1"/>
      <c r="G664" s="1"/>
      <c r="H664" s="1"/>
      <c r="I664" s="1"/>
      <c r="R664" s="2"/>
      <c r="S664" s="1"/>
      <c r="T664" s="1"/>
      <c r="U664" s="1"/>
    </row>
    <row r="665" spans="1:21" ht="14.25" customHeight="1" x14ac:dyDescent="0.4">
      <c r="A665" s="1"/>
      <c r="B665" s="1"/>
      <c r="D665" s="1"/>
      <c r="E665" s="1"/>
      <c r="F665" s="1"/>
      <c r="G665" s="1"/>
      <c r="H665" s="1"/>
      <c r="I665" s="1"/>
      <c r="R665" s="2"/>
      <c r="S665" s="1"/>
      <c r="T665" s="1"/>
      <c r="U665" s="1"/>
    </row>
    <row r="666" spans="1:21" ht="14.25" customHeight="1" x14ac:dyDescent="0.4">
      <c r="A666" s="1"/>
      <c r="B666" s="1"/>
      <c r="D666" s="1"/>
      <c r="E666" s="1"/>
      <c r="F666" s="1"/>
      <c r="G666" s="1"/>
      <c r="H666" s="1"/>
      <c r="I666" s="1"/>
      <c r="R666" s="2"/>
      <c r="S666" s="1"/>
      <c r="T666" s="1"/>
      <c r="U666" s="1"/>
    </row>
    <row r="667" spans="1:21" ht="14.25" customHeight="1" x14ac:dyDescent="0.4">
      <c r="A667" s="1"/>
      <c r="B667" s="1"/>
      <c r="D667" s="1"/>
      <c r="E667" s="1"/>
      <c r="F667" s="1"/>
      <c r="G667" s="1"/>
      <c r="H667" s="1"/>
      <c r="I667" s="1"/>
      <c r="R667" s="2"/>
      <c r="S667" s="1"/>
      <c r="T667" s="1"/>
      <c r="U667" s="1"/>
    </row>
    <row r="668" spans="1:21" ht="14.25" customHeight="1" x14ac:dyDescent="0.4">
      <c r="A668" s="1"/>
      <c r="B668" s="1"/>
      <c r="D668" s="1"/>
      <c r="E668" s="1"/>
      <c r="F668" s="1"/>
      <c r="G668" s="1"/>
      <c r="H668" s="1"/>
      <c r="I668" s="1"/>
      <c r="R668" s="2"/>
      <c r="S668" s="1"/>
      <c r="T668" s="1"/>
      <c r="U668" s="1"/>
    </row>
    <row r="669" spans="1:21" ht="14.25" customHeight="1" x14ac:dyDescent="0.4">
      <c r="A669" s="1"/>
      <c r="B669" s="1"/>
      <c r="D669" s="1"/>
      <c r="E669" s="1"/>
      <c r="F669" s="1"/>
      <c r="G669" s="1"/>
      <c r="H669" s="1"/>
      <c r="I669" s="1"/>
      <c r="R669" s="2"/>
      <c r="S669" s="1"/>
      <c r="T669" s="1"/>
      <c r="U669" s="1"/>
    </row>
    <row r="670" spans="1:21" ht="14.25" customHeight="1" x14ac:dyDescent="0.4">
      <c r="A670" s="1"/>
      <c r="B670" s="1"/>
      <c r="D670" s="1"/>
      <c r="E670" s="1"/>
      <c r="F670" s="1"/>
      <c r="G670" s="1"/>
      <c r="H670" s="1"/>
      <c r="I670" s="1"/>
      <c r="R670" s="2"/>
      <c r="S670" s="1"/>
      <c r="T670" s="1"/>
      <c r="U670" s="1"/>
    </row>
    <row r="671" spans="1:21" ht="14.25" customHeight="1" x14ac:dyDescent="0.4">
      <c r="A671" s="1"/>
      <c r="B671" s="1"/>
      <c r="D671" s="1"/>
      <c r="E671" s="1"/>
      <c r="F671" s="1"/>
      <c r="G671" s="1"/>
      <c r="H671" s="1"/>
      <c r="I671" s="1"/>
      <c r="R671" s="2"/>
      <c r="S671" s="1"/>
      <c r="T671" s="1"/>
      <c r="U671" s="1"/>
    </row>
    <row r="672" spans="1:21" ht="14.25" customHeight="1" x14ac:dyDescent="0.4">
      <c r="A672" s="1"/>
      <c r="B672" s="1"/>
      <c r="D672" s="1"/>
      <c r="E672" s="1"/>
      <c r="F672" s="1"/>
      <c r="G672" s="1"/>
      <c r="H672" s="1"/>
      <c r="I672" s="1"/>
      <c r="R672" s="2"/>
      <c r="S672" s="1"/>
      <c r="T672" s="1"/>
      <c r="U672" s="1"/>
    </row>
    <row r="673" spans="1:21" ht="14.25" customHeight="1" x14ac:dyDescent="0.4">
      <c r="A673" s="1"/>
      <c r="B673" s="1"/>
      <c r="D673" s="1"/>
      <c r="E673" s="1"/>
      <c r="F673" s="1"/>
      <c r="G673" s="1"/>
      <c r="H673" s="1"/>
      <c r="I673" s="1"/>
      <c r="R673" s="2"/>
      <c r="S673" s="1"/>
      <c r="T673" s="1"/>
      <c r="U673" s="1"/>
    </row>
    <row r="674" spans="1:21" ht="14.25" customHeight="1" x14ac:dyDescent="0.4">
      <c r="A674" s="1"/>
      <c r="B674" s="1"/>
      <c r="D674" s="1"/>
      <c r="E674" s="1"/>
      <c r="F674" s="1"/>
      <c r="G674" s="1"/>
      <c r="H674" s="1"/>
      <c r="I674" s="1"/>
      <c r="R674" s="2"/>
      <c r="S674" s="1"/>
      <c r="T674" s="1"/>
      <c r="U674" s="1"/>
    </row>
    <row r="675" spans="1:21" ht="14.25" customHeight="1" x14ac:dyDescent="0.4">
      <c r="A675" s="1"/>
      <c r="B675" s="1"/>
      <c r="D675" s="1"/>
      <c r="E675" s="1"/>
      <c r="F675" s="1"/>
      <c r="G675" s="1"/>
      <c r="H675" s="1"/>
      <c r="I675" s="1"/>
      <c r="R675" s="2"/>
      <c r="S675" s="1"/>
      <c r="T675" s="1"/>
      <c r="U675" s="1"/>
    </row>
    <row r="676" spans="1:21" ht="14.25" customHeight="1" x14ac:dyDescent="0.4">
      <c r="A676" s="1"/>
      <c r="B676" s="1"/>
      <c r="D676" s="1"/>
      <c r="E676" s="1"/>
      <c r="F676" s="1"/>
      <c r="G676" s="1"/>
      <c r="H676" s="1"/>
      <c r="I676" s="1"/>
      <c r="R676" s="2"/>
      <c r="S676" s="1"/>
      <c r="T676" s="1"/>
      <c r="U676" s="1"/>
    </row>
    <row r="677" spans="1:21" ht="14.25" customHeight="1" x14ac:dyDescent="0.4">
      <c r="A677" s="1"/>
      <c r="B677" s="1"/>
      <c r="D677" s="1"/>
      <c r="E677" s="1"/>
      <c r="F677" s="1"/>
      <c r="G677" s="1"/>
      <c r="H677" s="1"/>
      <c r="I677" s="1"/>
      <c r="R677" s="2"/>
      <c r="S677" s="1"/>
      <c r="T677" s="1"/>
      <c r="U677" s="1"/>
    </row>
    <row r="678" spans="1:21" ht="14.25" customHeight="1" x14ac:dyDescent="0.4">
      <c r="A678" s="1"/>
      <c r="B678" s="1"/>
      <c r="D678" s="1"/>
      <c r="E678" s="1"/>
      <c r="F678" s="1"/>
      <c r="G678" s="1"/>
      <c r="H678" s="1"/>
      <c r="I678" s="1"/>
      <c r="R678" s="2"/>
      <c r="S678" s="1"/>
      <c r="T678" s="1"/>
      <c r="U678" s="1"/>
    </row>
    <row r="679" spans="1:21" ht="14.25" customHeight="1" x14ac:dyDescent="0.4">
      <c r="A679" s="1"/>
      <c r="B679" s="1"/>
      <c r="D679" s="1"/>
      <c r="E679" s="1"/>
      <c r="F679" s="1"/>
      <c r="G679" s="1"/>
      <c r="H679" s="1"/>
      <c r="I679" s="1"/>
      <c r="R679" s="2"/>
      <c r="S679" s="1"/>
      <c r="T679" s="1"/>
      <c r="U679" s="1"/>
    </row>
    <row r="680" spans="1:21" ht="14.25" customHeight="1" x14ac:dyDescent="0.4">
      <c r="A680" s="1"/>
      <c r="B680" s="1"/>
      <c r="D680" s="1"/>
      <c r="E680" s="1"/>
      <c r="F680" s="1"/>
      <c r="G680" s="1"/>
      <c r="H680" s="1"/>
      <c r="I680" s="1"/>
      <c r="R680" s="2"/>
      <c r="S680" s="1"/>
      <c r="T680" s="1"/>
      <c r="U680" s="1"/>
    </row>
    <row r="681" spans="1:21" ht="14.25" customHeight="1" x14ac:dyDescent="0.4">
      <c r="A681" s="1"/>
      <c r="B681" s="1"/>
      <c r="D681" s="1"/>
      <c r="E681" s="1"/>
      <c r="F681" s="1"/>
      <c r="G681" s="1"/>
      <c r="H681" s="1"/>
      <c r="I681" s="1"/>
      <c r="R681" s="2"/>
      <c r="S681" s="1"/>
      <c r="T681" s="1"/>
      <c r="U681" s="1"/>
    </row>
    <row r="682" spans="1:21" ht="14.25" customHeight="1" x14ac:dyDescent="0.4">
      <c r="A682" s="1"/>
      <c r="B682" s="1"/>
      <c r="D682" s="1"/>
      <c r="E682" s="1"/>
      <c r="F682" s="1"/>
      <c r="G682" s="1"/>
      <c r="H682" s="1"/>
      <c r="I682" s="1"/>
      <c r="R682" s="2"/>
      <c r="S682" s="1"/>
      <c r="T682" s="1"/>
      <c r="U682" s="1"/>
    </row>
    <row r="683" spans="1:21" ht="14.25" customHeight="1" x14ac:dyDescent="0.4">
      <c r="A683" s="1"/>
      <c r="B683" s="1"/>
      <c r="D683" s="1"/>
      <c r="E683" s="1"/>
      <c r="F683" s="1"/>
      <c r="G683" s="1"/>
      <c r="H683" s="1"/>
      <c r="I683" s="1"/>
      <c r="R683" s="2"/>
      <c r="S683" s="1"/>
      <c r="T683" s="1"/>
      <c r="U683" s="1"/>
    </row>
    <row r="684" spans="1:21" ht="14.25" customHeight="1" x14ac:dyDescent="0.4">
      <c r="A684" s="1"/>
      <c r="B684" s="1"/>
      <c r="D684" s="1"/>
      <c r="E684" s="1"/>
      <c r="F684" s="1"/>
      <c r="G684" s="1"/>
      <c r="H684" s="1"/>
      <c r="I684" s="1"/>
      <c r="R684" s="2"/>
      <c r="S684" s="1"/>
      <c r="T684" s="1"/>
      <c r="U684" s="1"/>
    </row>
    <row r="685" spans="1:21" ht="14.25" customHeight="1" x14ac:dyDescent="0.4">
      <c r="A685" s="1"/>
      <c r="B685" s="1"/>
      <c r="D685" s="1"/>
      <c r="E685" s="1"/>
      <c r="F685" s="1"/>
      <c r="G685" s="1"/>
      <c r="H685" s="1"/>
      <c r="I685" s="1"/>
      <c r="R685" s="2"/>
      <c r="S685" s="1"/>
      <c r="T685" s="1"/>
      <c r="U685" s="1"/>
    </row>
    <row r="686" spans="1:21" ht="14.25" customHeight="1" x14ac:dyDescent="0.4">
      <c r="A686" s="1"/>
      <c r="B686" s="1"/>
      <c r="D686" s="1"/>
      <c r="E686" s="1"/>
      <c r="F686" s="1"/>
      <c r="G686" s="1"/>
      <c r="H686" s="1"/>
      <c r="I686" s="1"/>
      <c r="R686" s="2"/>
      <c r="S686" s="1"/>
      <c r="T686" s="1"/>
      <c r="U686" s="1"/>
    </row>
    <row r="687" spans="1:21" ht="14.25" customHeight="1" x14ac:dyDescent="0.4">
      <c r="A687" s="1"/>
      <c r="B687" s="1"/>
      <c r="D687" s="1"/>
      <c r="E687" s="1"/>
      <c r="F687" s="1"/>
      <c r="G687" s="1"/>
      <c r="H687" s="1"/>
      <c r="I687" s="1"/>
      <c r="R687" s="2"/>
      <c r="S687" s="1"/>
      <c r="T687" s="1"/>
      <c r="U687" s="1"/>
    </row>
    <row r="688" spans="1:21" ht="14.25" customHeight="1" x14ac:dyDescent="0.4">
      <c r="A688" s="1"/>
      <c r="B688" s="1"/>
      <c r="D688" s="1"/>
      <c r="E688" s="1"/>
      <c r="F688" s="1"/>
      <c r="G688" s="1"/>
      <c r="H688" s="1"/>
      <c r="I688" s="1"/>
      <c r="R688" s="2"/>
      <c r="S688" s="1"/>
      <c r="T688" s="1"/>
      <c r="U688" s="1"/>
    </row>
    <row r="689" spans="1:21" ht="14.25" customHeight="1" x14ac:dyDescent="0.4">
      <c r="A689" s="1"/>
      <c r="B689" s="1"/>
      <c r="D689" s="1"/>
      <c r="E689" s="1"/>
      <c r="F689" s="1"/>
      <c r="G689" s="1"/>
      <c r="H689" s="1"/>
      <c r="I689" s="1"/>
      <c r="R689" s="2"/>
      <c r="S689" s="1"/>
      <c r="T689" s="1"/>
      <c r="U689" s="1"/>
    </row>
    <row r="690" spans="1:21" ht="14.25" customHeight="1" x14ac:dyDescent="0.4">
      <c r="A690" s="1"/>
      <c r="B690" s="1"/>
      <c r="D690" s="1"/>
      <c r="E690" s="1"/>
      <c r="F690" s="1"/>
      <c r="G690" s="1"/>
      <c r="H690" s="1"/>
      <c r="I690" s="1"/>
      <c r="R690" s="2"/>
      <c r="S690" s="1"/>
      <c r="T690" s="1"/>
      <c r="U690" s="1"/>
    </row>
    <row r="691" spans="1:21" ht="14.25" customHeight="1" x14ac:dyDescent="0.4">
      <c r="A691" s="1"/>
      <c r="B691" s="1"/>
      <c r="D691" s="1"/>
      <c r="E691" s="1"/>
      <c r="F691" s="1"/>
      <c r="G691" s="1"/>
      <c r="H691" s="1"/>
      <c r="I691" s="1"/>
      <c r="R691" s="2"/>
      <c r="S691" s="1"/>
      <c r="T691" s="1"/>
      <c r="U691" s="1"/>
    </row>
    <row r="692" spans="1:21" ht="14.25" customHeight="1" x14ac:dyDescent="0.4">
      <c r="A692" s="1"/>
      <c r="B692" s="1"/>
      <c r="D692" s="1"/>
      <c r="E692" s="1"/>
      <c r="F692" s="1"/>
      <c r="G692" s="1"/>
      <c r="H692" s="1"/>
      <c r="I692" s="1"/>
      <c r="R692" s="2"/>
      <c r="S692" s="1"/>
      <c r="T692" s="1"/>
      <c r="U692" s="1"/>
    </row>
    <row r="693" spans="1:21" ht="14.25" customHeight="1" x14ac:dyDescent="0.4">
      <c r="A693" s="1"/>
      <c r="B693" s="1"/>
      <c r="D693" s="1"/>
      <c r="E693" s="1"/>
      <c r="F693" s="1"/>
      <c r="G693" s="1"/>
      <c r="H693" s="1"/>
      <c r="I693" s="1"/>
      <c r="R693" s="2"/>
      <c r="S693" s="1"/>
      <c r="T693" s="1"/>
      <c r="U693" s="1"/>
    </row>
    <row r="694" spans="1:21" ht="14.25" customHeight="1" x14ac:dyDescent="0.4">
      <c r="A694" s="1"/>
      <c r="B694" s="1"/>
      <c r="D694" s="1"/>
      <c r="E694" s="1"/>
      <c r="F694" s="1"/>
      <c r="G694" s="1"/>
      <c r="H694" s="1"/>
      <c r="I694" s="1"/>
      <c r="R694" s="2"/>
      <c r="S694" s="1"/>
      <c r="T694" s="1"/>
      <c r="U694" s="1"/>
    </row>
    <row r="695" spans="1:21" ht="14.25" customHeight="1" x14ac:dyDescent="0.4">
      <c r="A695" s="1"/>
      <c r="B695" s="1"/>
      <c r="D695" s="1"/>
      <c r="E695" s="1"/>
      <c r="F695" s="1"/>
      <c r="G695" s="1"/>
      <c r="H695" s="1"/>
      <c r="I695" s="1"/>
      <c r="R695" s="2"/>
      <c r="S695" s="1"/>
      <c r="T695" s="1"/>
      <c r="U695" s="1"/>
    </row>
    <row r="696" spans="1:21" ht="14.25" customHeight="1" x14ac:dyDescent="0.4">
      <c r="A696" s="1"/>
      <c r="B696" s="1"/>
      <c r="D696" s="1"/>
      <c r="E696" s="1"/>
      <c r="F696" s="1"/>
      <c r="G696" s="1"/>
      <c r="H696" s="1"/>
      <c r="I696" s="1"/>
      <c r="R696" s="2"/>
      <c r="S696" s="1"/>
      <c r="T696" s="1"/>
      <c r="U696" s="1"/>
    </row>
    <row r="697" spans="1:21" ht="14.25" customHeight="1" x14ac:dyDescent="0.4">
      <c r="A697" s="1"/>
      <c r="B697" s="1"/>
      <c r="D697" s="1"/>
      <c r="E697" s="1"/>
      <c r="F697" s="1"/>
      <c r="G697" s="1"/>
      <c r="H697" s="1"/>
      <c r="I697" s="1"/>
      <c r="R697" s="2"/>
      <c r="S697" s="1"/>
      <c r="T697" s="1"/>
      <c r="U697" s="1"/>
    </row>
    <row r="698" spans="1:21" ht="14.25" customHeight="1" x14ac:dyDescent="0.4">
      <c r="A698" s="1"/>
      <c r="B698" s="1"/>
      <c r="D698" s="1"/>
      <c r="E698" s="1"/>
      <c r="F698" s="1"/>
      <c r="G698" s="1"/>
      <c r="H698" s="1"/>
      <c r="I698" s="1"/>
      <c r="R698" s="2"/>
      <c r="S698" s="1"/>
      <c r="T698" s="1"/>
      <c r="U698" s="1"/>
    </row>
    <row r="699" spans="1:21" ht="14.25" customHeight="1" x14ac:dyDescent="0.4">
      <c r="A699" s="1"/>
      <c r="B699" s="1"/>
      <c r="D699" s="1"/>
      <c r="E699" s="1"/>
      <c r="F699" s="1"/>
      <c r="G699" s="1"/>
      <c r="H699" s="1"/>
      <c r="I699" s="1"/>
      <c r="R699" s="2"/>
      <c r="S699" s="1"/>
      <c r="T699" s="1"/>
      <c r="U699" s="1"/>
    </row>
    <row r="700" spans="1:21" ht="14.25" customHeight="1" x14ac:dyDescent="0.4">
      <c r="A700" s="1"/>
      <c r="B700" s="1"/>
      <c r="D700" s="1"/>
      <c r="E700" s="1"/>
      <c r="F700" s="1"/>
      <c r="G700" s="1"/>
      <c r="H700" s="1"/>
      <c r="I700" s="1"/>
      <c r="R700" s="2"/>
      <c r="S700" s="1"/>
      <c r="T700" s="1"/>
      <c r="U700" s="1"/>
    </row>
    <row r="701" spans="1:21" ht="14.25" customHeight="1" x14ac:dyDescent="0.4">
      <c r="A701" s="1"/>
      <c r="B701" s="1"/>
      <c r="D701" s="1"/>
      <c r="E701" s="1"/>
      <c r="F701" s="1"/>
      <c r="G701" s="1"/>
      <c r="H701" s="1"/>
      <c r="I701" s="1"/>
      <c r="R701" s="2"/>
      <c r="S701" s="1"/>
      <c r="T701" s="1"/>
      <c r="U701" s="1"/>
    </row>
    <row r="702" spans="1:21" ht="14.25" customHeight="1" x14ac:dyDescent="0.4">
      <c r="A702" s="1"/>
      <c r="B702" s="1"/>
      <c r="D702" s="1"/>
      <c r="E702" s="1"/>
      <c r="F702" s="1"/>
      <c r="G702" s="1"/>
      <c r="H702" s="1"/>
      <c r="I702" s="1"/>
      <c r="R702" s="2"/>
      <c r="S702" s="1"/>
      <c r="T702" s="1"/>
      <c r="U702" s="1"/>
    </row>
    <row r="703" spans="1:21" ht="14.25" customHeight="1" x14ac:dyDescent="0.4">
      <c r="A703" s="1"/>
      <c r="B703" s="1"/>
      <c r="D703" s="1"/>
      <c r="E703" s="1"/>
      <c r="F703" s="1"/>
      <c r="G703" s="1"/>
      <c r="H703" s="1"/>
      <c r="I703" s="1"/>
      <c r="R703" s="2"/>
      <c r="S703" s="1"/>
      <c r="T703" s="1"/>
      <c r="U703" s="1"/>
    </row>
    <row r="704" spans="1:21" ht="14.25" customHeight="1" x14ac:dyDescent="0.4">
      <c r="A704" s="1"/>
      <c r="B704" s="1"/>
      <c r="D704" s="1"/>
      <c r="E704" s="1"/>
      <c r="F704" s="1"/>
      <c r="G704" s="1"/>
      <c r="H704" s="1"/>
      <c r="I704" s="1"/>
      <c r="R704" s="2"/>
      <c r="S704" s="1"/>
      <c r="T704" s="1"/>
      <c r="U704" s="1"/>
    </row>
    <row r="705" spans="1:21" ht="14.25" customHeight="1" x14ac:dyDescent="0.4">
      <c r="A705" s="1"/>
      <c r="B705" s="1"/>
      <c r="D705" s="1"/>
      <c r="E705" s="1"/>
      <c r="F705" s="1"/>
      <c r="G705" s="1"/>
      <c r="H705" s="1"/>
      <c r="I705" s="1"/>
      <c r="R705" s="2"/>
      <c r="S705" s="1"/>
      <c r="T705" s="1"/>
      <c r="U705" s="1"/>
    </row>
    <row r="706" spans="1:21" ht="14.25" customHeight="1" x14ac:dyDescent="0.4">
      <c r="A706" s="1"/>
      <c r="B706" s="1"/>
      <c r="D706" s="1"/>
      <c r="E706" s="1"/>
      <c r="F706" s="1"/>
      <c r="G706" s="1"/>
      <c r="H706" s="1"/>
      <c r="I706" s="1"/>
      <c r="R706" s="2"/>
      <c r="S706" s="1"/>
      <c r="T706" s="1"/>
      <c r="U706" s="1"/>
    </row>
    <row r="707" spans="1:21" ht="14.25" customHeight="1" x14ac:dyDescent="0.4">
      <c r="A707" s="1"/>
      <c r="B707" s="1"/>
      <c r="D707" s="1"/>
      <c r="E707" s="1"/>
      <c r="F707" s="1"/>
      <c r="G707" s="1"/>
      <c r="H707" s="1"/>
      <c r="I707" s="1"/>
      <c r="R707" s="2"/>
      <c r="S707" s="1"/>
      <c r="T707" s="1"/>
      <c r="U707" s="1"/>
    </row>
    <row r="708" spans="1:21" ht="14.25" customHeight="1" x14ac:dyDescent="0.4">
      <c r="A708" s="1"/>
      <c r="B708" s="1"/>
      <c r="D708" s="1"/>
      <c r="E708" s="1"/>
      <c r="F708" s="1"/>
      <c r="G708" s="1"/>
      <c r="H708" s="1"/>
      <c r="I708" s="1"/>
      <c r="R708" s="2"/>
      <c r="S708" s="1"/>
      <c r="T708" s="1"/>
      <c r="U708" s="1"/>
    </row>
    <row r="709" spans="1:21" ht="14.25" customHeight="1" x14ac:dyDescent="0.4">
      <c r="A709" s="1"/>
      <c r="B709" s="1"/>
      <c r="D709" s="1"/>
      <c r="E709" s="1"/>
      <c r="F709" s="1"/>
      <c r="G709" s="1"/>
      <c r="H709" s="1"/>
      <c r="I709" s="1"/>
      <c r="R709" s="2"/>
      <c r="S709" s="1"/>
      <c r="T709" s="1"/>
      <c r="U709" s="1"/>
    </row>
    <row r="710" spans="1:21" ht="14.25" customHeight="1" x14ac:dyDescent="0.4">
      <c r="A710" s="1"/>
      <c r="B710" s="1"/>
      <c r="D710" s="1"/>
      <c r="E710" s="1"/>
      <c r="F710" s="1"/>
      <c r="G710" s="1"/>
      <c r="H710" s="1"/>
      <c r="I710" s="1"/>
      <c r="R710" s="2"/>
      <c r="S710" s="1"/>
      <c r="T710" s="1"/>
      <c r="U710" s="1"/>
    </row>
    <row r="711" spans="1:21" ht="14.25" customHeight="1" x14ac:dyDescent="0.4">
      <c r="A711" s="1"/>
      <c r="B711" s="1"/>
      <c r="D711" s="1"/>
      <c r="E711" s="1"/>
      <c r="F711" s="1"/>
      <c r="G711" s="1"/>
      <c r="H711" s="1"/>
      <c r="I711" s="1"/>
      <c r="R711" s="2"/>
      <c r="S711" s="1"/>
      <c r="T711" s="1"/>
      <c r="U711" s="1"/>
    </row>
    <row r="712" spans="1:21" ht="14.25" customHeight="1" x14ac:dyDescent="0.4">
      <c r="A712" s="1"/>
      <c r="B712" s="1"/>
      <c r="D712" s="1"/>
      <c r="E712" s="1"/>
      <c r="F712" s="1"/>
      <c r="G712" s="1"/>
      <c r="H712" s="1"/>
      <c r="I712" s="1"/>
      <c r="R712" s="2"/>
      <c r="S712" s="1"/>
      <c r="T712" s="1"/>
      <c r="U712" s="1"/>
    </row>
    <row r="713" spans="1:21" ht="14.25" customHeight="1" x14ac:dyDescent="0.4">
      <c r="A713" s="1"/>
      <c r="B713" s="1"/>
      <c r="D713" s="1"/>
      <c r="E713" s="1"/>
      <c r="F713" s="1"/>
      <c r="G713" s="1"/>
      <c r="H713" s="1"/>
      <c r="I713" s="1"/>
      <c r="R713" s="2"/>
      <c r="S713" s="1"/>
      <c r="T713" s="1"/>
      <c r="U713" s="1"/>
    </row>
    <row r="714" spans="1:21" ht="14.25" customHeight="1" x14ac:dyDescent="0.4">
      <c r="A714" s="1"/>
      <c r="B714" s="1"/>
      <c r="D714" s="1"/>
      <c r="E714" s="1"/>
      <c r="F714" s="1"/>
      <c r="G714" s="1"/>
      <c r="H714" s="1"/>
      <c r="I714" s="1"/>
      <c r="R714" s="2"/>
      <c r="S714" s="1"/>
      <c r="T714" s="1"/>
      <c r="U714" s="1"/>
    </row>
    <row r="715" spans="1:21" ht="14.25" customHeight="1" x14ac:dyDescent="0.4">
      <c r="A715" s="1"/>
      <c r="B715" s="1"/>
      <c r="D715" s="1"/>
      <c r="E715" s="1"/>
      <c r="F715" s="1"/>
      <c r="G715" s="1"/>
      <c r="H715" s="1"/>
      <c r="I715" s="1"/>
      <c r="R715" s="2"/>
      <c r="S715" s="1"/>
      <c r="T715" s="1"/>
      <c r="U715" s="1"/>
    </row>
    <row r="716" spans="1:21" ht="14.25" customHeight="1" x14ac:dyDescent="0.4">
      <c r="A716" s="1"/>
      <c r="B716" s="1"/>
      <c r="D716" s="1"/>
      <c r="E716" s="1"/>
      <c r="F716" s="1"/>
      <c r="G716" s="1"/>
      <c r="H716" s="1"/>
      <c r="I716" s="1"/>
      <c r="R716" s="2"/>
      <c r="S716" s="1"/>
      <c r="T716" s="1"/>
      <c r="U716" s="1"/>
    </row>
    <row r="717" spans="1:21" ht="14.25" customHeight="1" x14ac:dyDescent="0.4">
      <c r="A717" s="1"/>
      <c r="B717" s="1"/>
      <c r="D717" s="1"/>
      <c r="E717" s="1"/>
      <c r="F717" s="1"/>
      <c r="G717" s="1"/>
      <c r="H717" s="1"/>
      <c r="I717" s="1"/>
      <c r="R717" s="2"/>
      <c r="S717" s="1"/>
      <c r="T717" s="1"/>
      <c r="U717" s="1"/>
    </row>
    <row r="718" spans="1:21" ht="14.25" customHeight="1" x14ac:dyDescent="0.4">
      <c r="A718" s="1"/>
      <c r="B718" s="1"/>
      <c r="D718" s="1"/>
      <c r="E718" s="1"/>
      <c r="F718" s="1"/>
      <c r="G718" s="1"/>
      <c r="H718" s="1"/>
      <c r="I718" s="1"/>
      <c r="R718" s="2"/>
      <c r="S718" s="1"/>
      <c r="T718" s="1"/>
      <c r="U718" s="1"/>
    </row>
    <row r="719" spans="1:21" ht="14.25" customHeight="1" x14ac:dyDescent="0.4">
      <c r="A719" s="1"/>
      <c r="B719" s="1"/>
      <c r="D719" s="1"/>
      <c r="E719" s="1"/>
      <c r="F719" s="1"/>
      <c r="G719" s="1"/>
      <c r="H719" s="1"/>
      <c r="I719" s="1"/>
      <c r="R719" s="2"/>
      <c r="S719" s="1"/>
      <c r="T719" s="1"/>
      <c r="U719" s="1"/>
    </row>
    <row r="720" spans="1:21" ht="14.25" customHeight="1" x14ac:dyDescent="0.4">
      <c r="A720" s="1"/>
      <c r="B720" s="1"/>
      <c r="D720" s="1"/>
      <c r="E720" s="1"/>
      <c r="F720" s="1"/>
      <c r="G720" s="1"/>
      <c r="H720" s="1"/>
      <c r="I720" s="1"/>
      <c r="R720" s="2"/>
      <c r="S720" s="1"/>
      <c r="T720" s="1"/>
      <c r="U720" s="1"/>
    </row>
    <row r="721" spans="1:21" ht="14.25" customHeight="1" x14ac:dyDescent="0.4">
      <c r="A721" s="1"/>
      <c r="B721" s="1"/>
      <c r="D721" s="1"/>
      <c r="E721" s="1"/>
      <c r="F721" s="1"/>
      <c r="G721" s="1"/>
      <c r="H721" s="1"/>
      <c r="I721" s="1"/>
      <c r="R721" s="2"/>
      <c r="S721" s="1"/>
      <c r="T721" s="1"/>
      <c r="U721" s="1"/>
    </row>
    <row r="722" spans="1:21" ht="14.25" customHeight="1" x14ac:dyDescent="0.4">
      <c r="A722" s="1"/>
      <c r="B722" s="1"/>
      <c r="D722" s="1"/>
      <c r="E722" s="1"/>
      <c r="F722" s="1"/>
      <c r="G722" s="1"/>
      <c r="H722" s="1"/>
      <c r="I722" s="1"/>
      <c r="R722" s="2"/>
      <c r="S722" s="1"/>
      <c r="T722" s="1"/>
      <c r="U722" s="1"/>
    </row>
    <row r="723" spans="1:21" ht="14.25" customHeight="1" x14ac:dyDescent="0.4">
      <c r="A723" s="1"/>
      <c r="B723" s="1"/>
      <c r="D723" s="1"/>
      <c r="E723" s="1"/>
      <c r="F723" s="1"/>
      <c r="G723" s="1"/>
      <c r="H723" s="1"/>
      <c r="I723" s="1"/>
      <c r="R723" s="2"/>
      <c r="S723" s="1"/>
      <c r="T723" s="1"/>
      <c r="U723" s="1"/>
    </row>
    <row r="724" spans="1:21" ht="14.25" customHeight="1" x14ac:dyDescent="0.4">
      <c r="A724" s="1"/>
      <c r="B724" s="1"/>
      <c r="D724" s="1"/>
      <c r="E724" s="1"/>
      <c r="F724" s="1"/>
      <c r="G724" s="1"/>
      <c r="H724" s="1"/>
      <c r="I724" s="1"/>
      <c r="R724" s="2"/>
      <c r="S724" s="1"/>
      <c r="T724" s="1"/>
      <c r="U724" s="1"/>
    </row>
    <row r="725" spans="1:21" ht="14.25" customHeight="1" x14ac:dyDescent="0.4">
      <c r="A725" s="1"/>
      <c r="B725" s="1"/>
      <c r="D725" s="1"/>
      <c r="E725" s="1"/>
      <c r="F725" s="1"/>
      <c r="G725" s="1"/>
      <c r="H725" s="1"/>
      <c r="I725" s="1"/>
      <c r="R725" s="2"/>
      <c r="S725" s="1"/>
      <c r="T725" s="1"/>
      <c r="U725" s="1"/>
    </row>
    <row r="726" spans="1:21" ht="14.25" customHeight="1" x14ac:dyDescent="0.4">
      <c r="A726" s="1"/>
      <c r="B726" s="1"/>
      <c r="D726" s="1"/>
      <c r="E726" s="1"/>
      <c r="F726" s="1"/>
      <c r="G726" s="1"/>
      <c r="H726" s="1"/>
      <c r="I726" s="1"/>
      <c r="R726" s="2"/>
      <c r="S726" s="1"/>
      <c r="T726" s="1"/>
      <c r="U726" s="1"/>
    </row>
    <row r="727" spans="1:21" ht="14.25" customHeight="1" x14ac:dyDescent="0.4">
      <c r="A727" s="1"/>
      <c r="B727" s="1"/>
      <c r="D727" s="1"/>
      <c r="E727" s="1"/>
      <c r="F727" s="1"/>
      <c r="G727" s="1"/>
      <c r="H727" s="1"/>
      <c r="I727" s="1"/>
      <c r="R727" s="2"/>
      <c r="S727" s="1"/>
      <c r="T727" s="1"/>
      <c r="U727" s="1"/>
    </row>
    <row r="728" spans="1:21" ht="14.25" customHeight="1" x14ac:dyDescent="0.4">
      <c r="A728" s="1"/>
      <c r="B728" s="1"/>
      <c r="D728" s="1"/>
      <c r="E728" s="1"/>
      <c r="F728" s="1"/>
      <c r="G728" s="1"/>
      <c r="H728" s="1"/>
      <c r="I728" s="1"/>
      <c r="R728" s="2"/>
      <c r="S728" s="1"/>
      <c r="T728" s="1"/>
      <c r="U728" s="1"/>
    </row>
    <row r="729" spans="1:21" ht="14.25" customHeight="1" x14ac:dyDescent="0.4">
      <c r="A729" s="1"/>
      <c r="B729" s="1"/>
      <c r="D729" s="1"/>
      <c r="E729" s="1"/>
      <c r="F729" s="1"/>
      <c r="G729" s="1"/>
      <c r="H729" s="1"/>
      <c r="I729" s="1"/>
      <c r="R729" s="2"/>
      <c r="S729" s="1"/>
      <c r="T729" s="1"/>
      <c r="U729" s="1"/>
    </row>
    <row r="730" spans="1:21" ht="14.25" customHeight="1" x14ac:dyDescent="0.4">
      <c r="A730" s="1"/>
      <c r="B730" s="1"/>
      <c r="D730" s="1"/>
      <c r="E730" s="1"/>
      <c r="F730" s="1"/>
      <c r="G730" s="1"/>
      <c r="H730" s="1"/>
      <c r="I730" s="1"/>
      <c r="R730" s="2"/>
      <c r="S730" s="1"/>
      <c r="T730" s="1"/>
      <c r="U730" s="1"/>
    </row>
    <row r="731" spans="1:21" ht="14.25" customHeight="1" x14ac:dyDescent="0.4">
      <c r="A731" s="1"/>
      <c r="B731" s="1"/>
      <c r="D731" s="1"/>
      <c r="E731" s="1"/>
      <c r="F731" s="1"/>
      <c r="G731" s="1"/>
      <c r="H731" s="1"/>
      <c r="I731" s="1"/>
      <c r="R731" s="2"/>
      <c r="S731" s="1"/>
      <c r="T731" s="1"/>
      <c r="U731" s="1"/>
    </row>
    <row r="732" spans="1:21" ht="14.25" customHeight="1" x14ac:dyDescent="0.4">
      <c r="A732" s="1"/>
      <c r="B732" s="1"/>
      <c r="D732" s="1"/>
      <c r="E732" s="1"/>
      <c r="F732" s="1"/>
      <c r="G732" s="1"/>
      <c r="H732" s="1"/>
      <c r="I732" s="1"/>
      <c r="R732" s="2"/>
      <c r="S732" s="1"/>
      <c r="T732" s="1"/>
      <c r="U732" s="1"/>
    </row>
    <row r="733" spans="1:21" ht="14.25" customHeight="1" x14ac:dyDescent="0.4">
      <c r="A733" s="1"/>
      <c r="B733" s="1"/>
      <c r="D733" s="1"/>
      <c r="E733" s="1"/>
      <c r="F733" s="1"/>
      <c r="G733" s="1"/>
      <c r="H733" s="1"/>
      <c r="I733" s="1"/>
      <c r="R733" s="2"/>
      <c r="S733" s="1"/>
      <c r="T733" s="1"/>
      <c r="U733" s="1"/>
    </row>
    <row r="734" spans="1:21" ht="14.25" customHeight="1" x14ac:dyDescent="0.4">
      <c r="A734" s="1"/>
      <c r="B734" s="1"/>
      <c r="D734" s="1"/>
      <c r="E734" s="1"/>
      <c r="F734" s="1"/>
      <c r="G734" s="1"/>
      <c r="H734" s="1"/>
      <c r="I734" s="1"/>
      <c r="R734" s="2"/>
      <c r="S734" s="1"/>
      <c r="T734" s="1"/>
      <c r="U734" s="1"/>
    </row>
    <row r="735" spans="1:21" ht="14.25" customHeight="1" x14ac:dyDescent="0.4">
      <c r="A735" s="1"/>
      <c r="B735" s="1"/>
      <c r="D735" s="1"/>
      <c r="E735" s="1"/>
      <c r="F735" s="1"/>
      <c r="G735" s="1"/>
      <c r="H735" s="1"/>
      <c r="I735" s="1"/>
      <c r="R735" s="2"/>
      <c r="S735" s="1"/>
      <c r="T735" s="1"/>
      <c r="U735" s="1"/>
    </row>
    <row r="736" spans="1:21" ht="14.25" customHeight="1" x14ac:dyDescent="0.4">
      <c r="A736" s="1"/>
      <c r="B736" s="1"/>
      <c r="D736" s="1"/>
      <c r="E736" s="1"/>
      <c r="F736" s="1"/>
      <c r="G736" s="1"/>
      <c r="H736" s="1"/>
      <c r="I736" s="1"/>
      <c r="R736" s="2"/>
      <c r="S736" s="1"/>
      <c r="T736" s="1"/>
      <c r="U736" s="1"/>
    </row>
    <row r="737" spans="1:21" ht="14.25" customHeight="1" x14ac:dyDescent="0.4">
      <c r="A737" s="1"/>
      <c r="B737" s="1"/>
      <c r="D737" s="1"/>
      <c r="E737" s="1"/>
      <c r="F737" s="1"/>
      <c r="G737" s="1"/>
      <c r="H737" s="1"/>
      <c r="I737" s="1"/>
      <c r="R737" s="2"/>
      <c r="S737" s="1"/>
      <c r="T737" s="1"/>
      <c r="U737" s="1"/>
    </row>
    <row r="738" spans="1:21" ht="14.25" customHeight="1" x14ac:dyDescent="0.4">
      <c r="A738" s="1"/>
      <c r="B738" s="1"/>
      <c r="D738" s="1"/>
      <c r="E738" s="1"/>
      <c r="F738" s="1"/>
      <c r="G738" s="1"/>
      <c r="H738" s="1"/>
      <c r="I738" s="1"/>
      <c r="R738" s="2"/>
      <c r="S738" s="1"/>
      <c r="T738" s="1"/>
      <c r="U738" s="1"/>
    </row>
    <row r="739" spans="1:21" ht="14.25" customHeight="1" x14ac:dyDescent="0.4">
      <c r="A739" s="1"/>
      <c r="B739" s="1"/>
      <c r="D739" s="1"/>
      <c r="E739" s="1"/>
      <c r="F739" s="1"/>
      <c r="G739" s="1"/>
      <c r="H739" s="1"/>
      <c r="I739" s="1"/>
      <c r="R739" s="2"/>
      <c r="S739" s="1"/>
      <c r="T739" s="1"/>
      <c r="U739" s="1"/>
    </row>
    <row r="740" spans="1:21" ht="14.25" customHeight="1" x14ac:dyDescent="0.4">
      <c r="A740" s="1"/>
      <c r="B740" s="1"/>
      <c r="D740" s="1"/>
      <c r="E740" s="1"/>
      <c r="F740" s="1"/>
      <c r="G740" s="1"/>
      <c r="H740" s="1"/>
      <c r="I740" s="1"/>
      <c r="R740" s="2"/>
      <c r="S740" s="1"/>
      <c r="T740" s="1"/>
      <c r="U740" s="1"/>
    </row>
    <row r="741" spans="1:21" ht="14.25" customHeight="1" x14ac:dyDescent="0.4">
      <c r="A741" s="1"/>
      <c r="B741" s="1"/>
      <c r="D741" s="1"/>
      <c r="E741" s="1"/>
      <c r="F741" s="1"/>
      <c r="G741" s="1"/>
      <c r="H741" s="1"/>
      <c r="I741" s="1"/>
      <c r="R741" s="2"/>
      <c r="S741" s="1"/>
      <c r="T741" s="1"/>
      <c r="U741" s="1"/>
    </row>
    <row r="742" spans="1:21" ht="14.25" customHeight="1" x14ac:dyDescent="0.4">
      <c r="A742" s="1"/>
      <c r="B742" s="1"/>
      <c r="D742" s="1"/>
      <c r="E742" s="1"/>
      <c r="F742" s="1"/>
      <c r="G742" s="1"/>
      <c r="H742" s="1"/>
      <c r="I742" s="1"/>
      <c r="R742" s="2"/>
      <c r="S742" s="1"/>
      <c r="T742" s="1"/>
      <c r="U742" s="1"/>
    </row>
    <row r="743" spans="1:21" ht="14.25" customHeight="1" x14ac:dyDescent="0.4">
      <c r="A743" s="1"/>
      <c r="B743" s="1"/>
      <c r="D743" s="1"/>
      <c r="E743" s="1"/>
      <c r="F743" s="1"/>
      <c r="G743" s="1"/>
      <c r="H743" s="1"/>
      <c r="I743" s="1"/>
      <c r="R743" s="2"/>
      <c r="S743" s="1"/>
      <c r="T743" s="1"/>
      <c r="U743" s="1"/>
    </row>
    <row r="744" spans="1:21" ht="14.25" customHeight="1" x14ac:dyDescent="0.4">
      <c r="A744" s="1"/>
      <c r="B744" s="1"/>
      <c r="D744" s="1"/>
      <c r="E744" s="1"/>
      <c r="F744" s="1"/>
      <c r="G744" s="1"/>
      <c r="H744" s="1"/>
      <c r="I744" s="1"/>
      <c r="R744" s="2"/>
      <c r="S744" s="1"/>
      <c r="T744" s="1"/>
      <c r="U744" s="1"/>
    </row>
    <row r="745" spans="1:21" ht="14.25" customHeight="1" x14ac:dyDescent="0.4">
      <c r="A745" s="1"/>
      <c r="B745" s="1"/>
      <c r="D745" s="1"/>
      <c r="E745" s="1"/>
      <c r="F745" s="1"/>
      <c r="G745" s="1"/>
      <c r="H745" s="1"/>
      <c r="I745" s="1"/>
      <c r="R745" s="2"/>
      <c r="S745" s="1"/>
      <c r="T745" s="1"/>
      <c r="U745" s="1"/>
    </row>
    <row r="746" spans="1:21" ht="14.25" customHeight="1" x14ac:dyDescent="0.4">
      <c r="A746" s="1"/>
      <c r="B746" s="1"/>
      <c r="D746" s="1"/>
      <c r="E746" s="1"/>
      <c r="F746" s="1"/>
      <c r="G746" s="1"/>
      <c r="H746" s="1"/>
      <c r="I746" s="1"/>
      <c r="R746" s="2"/>
      <c r="S746" s="1"/>
      <c r="T746" s="1"/>
      <c r="U746" s="1"/>
    </row>
    <row r="747" spans="1:21" ht="14.25" customHeight="1" x14ac:dyDescent="0.4">
      <c r="A747" s="1"/>
      <c r="B747" s="1"/>
      <c r="D747" s="1"/>
      <c r="E747" s="1"/>
      <c r="F747" s="1"/>
      <c r="G747" s="1"/>
      <c r="H747" s="1"/>
      <c r="I747" s="1"/>
      <c r="R747" s="2"/>
      <c r="S747" s="1"/>
      <c r="T747" s="1"/>
      <c r="U747" s="1"/>
    </row>
    <row r="748" spans="1:21" ht="14.25" customHeight="1" x14ac:dyDescent="0.4">
      <c r="A748" s="1"/>
      <c r="B748" s="1"/>
      <c r="D748" s="1"/>
      <c r="E748" s="1"/>
      <c r="F748" s="1"/>
      <c r="G748" s="1"/>
      <c r="H748" s="1"/>
      <c r="I748" s="1"/>
      <c r="R748" s="2"/>
      <c r="S748" s="1"/>
      <c r="T748" s="1"/>
      <c r="U748" s="1"/>
    </row>
    <row r="749" spans="1:21" ht="14.25" customHeight="1" x14ac:dyDescent="0.4">
      <c r="A749" s="1"/>
      <c r="B749" s="1"/>
      <c r="D749" s="1"/>
      <c r="E749" s="1"/>
      <c r="F749" s="1"/>
      <c r="G749" s="1"/>
      <c r="H749" s="1"/>
      <c r="I749" s="1"/>
      <c r="R749" s="2"/>
      <c r="S749" s="1"/>
      <c r="T749" s="1"/>
      <c r="U749" s="1"/>
    </row>
    <row r="750" spans="1:21" ht="14.25" customHeight="1" x14ac:dyDescent="0.4">
      <c r="A750" s="1"/>
      <c r="B750" s="1"/>
      <c r="D750" s="1"/>
      <c r="E750" s="1"/>
      <c r="F750" s="1"/>
      <c r="G750" s="1"/>
      <c r="H750" s="1"/>
      <c r="I750" s="1"/>
      <c r="R750" s="2"/>
      <c r="S750" s="1"/>
      <c r="T750" s="1"/>
      <c r="U750" s="1"/>
    </row>
    <row r="751" spans="1:21" ht="14.25" customHeight="1" x14ac:dyDescent="0.4">
      <c r="A751" s="1"/>
      <c r="B751" s="1"/>
      <c r="D751" s="1"/>
      <c r="E751" s="1"/>
      <c r="F751" s="1"/>
      <c r="G751" s="1"/>
      <c r="H751" s="1"/>
      <c r="I751" s="1"/>
      <c r="R751" s="2"/>
      <c r="S751" s="1"/>
      <c r="T751" s="1"/>
      <c r="U751" s="1"/>
    </row>
    <row r="752" spans="1:21" ht="14.25" customHeight="1" x14ac:dyDescent="0.4">
      <c r="A752" s="1"/>
      <c r="B752" s="1"/>
      <c r="D752" s="1"/>
      <c r="E752" s="1"/>
      <c r="F752" s="1"/>
      <c r="G752" s="1"/>
      <c r="H752" s="1"/>
      <c r="I752" s="1"/>
      <c r="R752" s="2"/>
      <c r="S752" s="1"/>
      <c r="T752" s="1"/>
      <c r="U752" s="1"/>
    </row>
    <row r="753" spans="1:21" ht="14.25" customHeight="1" x14ac:dyDescent="0.4">
      <c r="A753" s="1"/>
      <c r="B753" s="1"/>
      <c r="D753" s="1"/>
      <c r="E753" s="1"/>
      <c r="F753" s="1"/>
      <c r="G753" s="1"/>
      <c r="H753" s="1"/>
      <c r="I753" s="1"/>
      <c r="R753" s="2"/>
      <c r="S753" s="1"/>
      <c r="T753" s="1"/>
      <c r="U753" s="1"/>
    </row>
    <row r="754" spans="1:21" ht="14.25" customHeight="1" x14ac:dyDescent="0.4">
      <c r="A754" s="1"/>
      <c r="B754" s="1"/>
      <c r="D754" s="1"/>
      <c r="E754" s="1"/>
      <c r="F754" s="1"/>
      <c r="G754" s="1"/>
      <c r="H754" s="1"/>
      <c r="I754" s="1"/>
      <c r="R754" s="2"/>
      <c r="S754" s="1"/>
      <c r="T754" s="1"/>
      <c r="U754" s="1"/>
    </row>
    <row r="755" spans="1:21" ht="14.25" customHeight="1" x14ac:dyDescent="0.4">
      <c r="A755" s="1"/>
      <c r="B755" s="1"/>
      <c r="D755" s="1"/>
      <c r="E755" s="1"/>
      <c r="F755" s="1"/>
      <c r="G755" s="1"/>
      <c r="H755" s="1"/>
      <c r="I755" s="1"/>
      <c r="R755" s="2"/>
      <c r="S755" s="1"/>
      <c r="T755" s="1"/>
      <c r="U755" s="1"/>
    </row>
    <row r="756" spans="1:21" ht="14.25" customHeight="1" x14ac:dyDescent="0.4">
      <c r="A756" s="1"/>
      <c r="B756" s="1"/>
      <c r="D756" s="1"/>
      <c r="E756" s="1"/>
      <c r="F756" s="1"/>
      <c r="G756" s="1"/>
      <c r="H756" s="1"/>
      <c r="I756" s="1"/>
      <c r="R756" s="2"/>
      <c r="S756" s="1"/>
      <c r="T756" s="1"/>
      <c r="U756" s="1"/>
    </row>
    <row r="757" spans="1:21" ht="14.25" customHeight="1" x14ac:dyDescent="0.4">
      <c r="A757" s="1"/>
      <c r="B757" s="1"/>
      <c r="D757" s="1"/>
      <c r="E757" s="1"/>
      <c r="F757" s="1"/>
      <c r="G757" s="1"/>
      <c r="H757" s="1"/>
      <c r="I757" s="1"/>
      <c r="R757" s="2"/>
      <c r="S757" s="1"/>
      <c r="T757" s="1"/>
      <c r="U757" s="1"/>
    </row>
    <row r="758" spans="1:21" ht="14.25" customHeight="1" x14ac:dyDescent="0.4">
      <c r="A758" s="1"/>
      <c r="B758" s="1"/>
      <c r="D758" s="1"/>
      <c r="E758" s="1"/>
      <c r="F758" s="1"/>
      <c r="G758" s="1"/>
      <c r="H758" s="1"/>
      <c r="I758" s="1"/>
      <c r="R758" s="2"/>
      <c r="S758" s="1"/>
      <c r="T758" s="1"/>
      <c r="U758" s="1"/>
    </row>
    <row r="759" spans="1:21" ht="14.25" customHeight="1" x14ac:dyDescent="0.4">
      <c r="A759" s="1"/>
      <c r="B759" s="1"/>
      <c r="D759" s="1"/>
      <c r="E759" s="1"/>
      <c r="F759" s="1"/>
      <c r="G759" s="1"/>
      <c r="H759" s="1"/>
      <c r="I759" s="1"/>
      <c r="R759" s="2"/>
      <c r="S759" s="1"/>
      <c r="T759" s="1"/>
      <c r="U759" s="1"/>
    </row>
    <row r="760" spans="1:21" ht="14.25" customHeight="1" x14ac:dyDescent="0.4">
      <c r="A760" s="1"/>
      <c r="B760" s="1"/>
      <c r="D760" s="1"/>
      <c r="E760" s="1"/>
      <c r="F760" s="1"/>
      <c r="G760" s="1"/>
      <c r="H760" s="1"/>
      <c r="I760" s="1"/>
      <c r="R760" s="2"/>
      <c r="S760" s="1"/>
      <c r="T760" s="1"/>
      <c r="U760" s="1"/>
    </row>
    <row r="761" spans="1:21" ht="14.25" customHeight="1" x14ac:dyDescent="0.4">
      <c r="A761" s="1"/>
      <c r="B761" s="1"/>
      <c r="D761" s="1"/>
      <c r="E761" s="1"/>
      <c r="F761" s="1"/>
      <c r="G761" s="1"/>
      <c r="H761" s="1"/>
      <c r="I761" s="1"/>
      <c r="R761" s="2"/>
      <c r="S761" s="1"/>
      <c r="T761" s="1"/>
      <c r="U761" s="1"/>
    </row>
    <row r="762" spans="1:21" ht="14.25" customHeight="1" x14ac:dyDescent="0.4">
      <c r="A762" s="1"/>
      <c r="B762" s="1"/>
      <c r="D762" s="1"/>
      <c r="E762" s="1"/>
      <c r="F762" s="1"/>
      <c r="G762" s="1"/>
      <c r="H762" s="1"/>
      <c r="I762" s="1"/>
      <c r="R762" s="2"/>
      <c r="S762" s="1"/>
      <c r="T762" s="1"/>
      <c r="U762" s="1"/>
    </row>
    <row r="763" spans="1:21" ht="14.25" customHeight="1" x14ac:dyDescent="0.4">
      <c r="A763" s="1"/>
      <c r="B763" s="1"/>
      <c r="D763" s="1"/>
      <c r="E763" s="1"/>
      <c r="F763" s="1"/>
      <c r="G763" s="1"/>
      <c r="H763" s="1"/>
      <c r="I763" s="1"/>
      <c r="R763" s="2"/>
      <c r="S763" s="1"/>
      <c r="T763" s="1"/>
      <c r="U763" s="1"/>
    </row>
    <row r="764" spans="1:21" ht="14.25" customHeight="1" x14ac:dyDescent="0.4">
      <c r="A764" s="1"/>
      <c r="B764" s="1"/>
      <c r="D764" s="1"/>
      <c r="E764" s="1"/>
      <c r="F764" s="1"/>
      <c r="G764" s="1"/>
      <c r="H764" s="1"/>
      <c r="I764" s="1"/>
      <c r="R764" s="2"/>
      <c r="S764" s="1"/>
      <c r="T764" s="1"/>
      <c r="U764" s="1"/>
    </row>
    <row r="765" spans="1:21" ht="14.25" customHeight="1" x14ac:dyDescent="0.4">
      <c r="A765" s="1"/>
      <c r="B765" s="1"/>
      <c r="D765" s="1"/>
      <c r="E765" s="1"/>
      <c r="F765" s="1"/>
      <c r="G765" s="1"/>
      <c r="H765" s="1"/>
      <c r="I765" s="1"/>
      <c r="R765" s="2"/>
      <c r="S765" s="1"/>
      <c r="T765" s="1"/>
      <c r="U765" s="1"/>
    </row>
    <row r="766" spans="1:21" ht="14.25" customHeight="1" x14ac:dyDescent="0.4">
      <c r="A766" s="1"/>
      <c r="B766" s="1"/>
      <c r="D766" s="1"/>
      <c r="E766" s="1"/>
      <c r="F766" s="1"/>
      <c r="G766" s="1"/>
      <c r="H766" s="1"/>
      <c r="I766" s="1"/>
      <c r="R766" s="2"/>
      <c r="S766" s="1"/>
      <c r="T766" s="1"/>
      <c r="U766" s="1"/>
    </row>
    <row r="767" spans="1:21" ht="14.25" customHeight="1" x14ac:dyDescent="0.4">
      <c r="A767" s="1"/>
      <c r="B767" s="1"/>
      <c r="D767" s="1"/>
      <c r="E767" s="1"/>
      <c r="F767" s="1"/>
      <c r="G767" s="1"/>
      <c r="H767" s="1"/>
      <c r="I767" s="1"/>
      <c r="R767" s="2"/>
      <c r="S767" s="1"/>
      <c r="T767" s="1"/>
      <c r="U767" s="1"/>
    </row>
    <row r="768" spans="1:21" ht="14.25" customHeight="1" x14ac:dyDescent="0.4">
      <c r="A768" s="1"/>
      <c r="B768" s="1"/>
      <c r="D768" s="1"/>
      <c r="E768" s="1"/>
      <c r="F768" s="1"/>
      <c r="G768" s="1"/>
      <c r="H768" s="1"/>
      <c r="I768" s="1"/>
      <c r="R768" s="2"/>
      <c r="S768" s="1"/>
      <c r="T768" s="1"/>
      <c r="U768" s="1"/>
    </row>
    <row r="769" spans="1:21" ht="14.25" customHeight="1" x14ac:dyDescent="0.4">
      <c r="A769" s="1"/>
      <c r="B769" s="1"/>
      <c r="D769" s="1"/>
      <c r="E769" s="1"/>
      <c r="F769" s="1"/>
      <c r="G769" s="1"/>
      <c r="H769" s="1"/>
      <c r="I769" s="1"/>
      <c r="R769" s="2"/>
      <c r="S769" s="1"/>
      <c r="T769" s="1"/>
      <c r="U769" s="1"/>
    </row>
    <row r="770" spans="1:21" ht="14.25" customHeight="1" x14ac:dyDescent="0.4">
      <c r="A770" s="1"/>
      <c r="B770" s="1"/>
      <c r="D770" s="1"/>
      <c r="E770" s="1"/>
      <c r="F770" s="1"/>
      <c r="G770" s="1"/>
      <c r="H770" s="1"/>
      <c r="I770" s="1"/>
      <c r="R770" s="2"/>
      <c r="S770" s="1"/>
      <c r="T770" s="1"/>
      <c r="U770" s="1"/>
    </row>
    <row r="771" spans="1:21" ht="14.25" customHeight="1" x14ac:dyDescent="0.4">
      <c r="A771" s="1"/>
      <c r="B771" s="1"/>
      <c r="D771" s="1"/>
      <c r="E771" s="1"/>
      <c r="F771" s="1"/>
      <c r="G771" s="1"/>
      <c r="H771" s="1"/>
      <c r="I771" s="1"/>
      <c r="R771" s="2"/>
      <c r="S771" s="1"/>
      <c r="T771" s="1"/>
      <c r="U771" s="1"/>
    </row>
    <row r="772" spans="1:21" ht="14.25" customHeight="1" x14ac:dyDescent="0.4">
      <c r="A772" s="1"/>
      <c r="B772" s="1"/>
      <c r="D772" s="1"/>
      <c r="E772" s="1"/>
      <c r="F772" s="1"/>
      <c r="G772" s="1"/>
      <c r="H772" s="1"/>
      <c r="I772" s="1"/>
      <c r="R772" s="2"/>
      <c r="S772" s="1"/>
      <c r="T772" s="1"/>
      <c r="U772" s="1"/>
    </row>
    <row r="773" spans="1:21" ht="14.25" customHeight="1" x14ac:dyDescent="0.4">
      <c r="A773" s="1"/>
      <c r="B773" s="1"/>
      <c r="D773" s="1"/>
      <c r="E773" s="1"/>
      <c r="F773" s="1"/>
      <c r="G773" s="1"/>
      <c r="H773" s="1"/>
      <c r="I773" s="1"/>
      <c r="R773" s="2"/>
      <c r="S773" s="1"/>
      <c r="T773" s="1"/>
      <c r="U773" s="1"/>
    </row>
    <row r="774" spans="1:21" ht="14.25" customHeight="1" x14ac:dyDescent="0.4">
      <c r="A774" s="1"/>
      <c r="B774" s="1"/>
      <c r="D774" s="1"/>
      <c r="E774" s="1"/>
      <c r="F774" s="1"/>
      <c r="G774" s="1"/>
      <c r="H774" s="1"/>
      <c r="I774" s="1"/>
      <c r="R774" s="2"/>
      <c r="S774" s="1"/>
      <c r="T774" s="1"/>
      <c r="U774" s="1"/>
    </row>
    <row r="775" spans="1:21" ht="14.25" customHeight="1" x14ac:dyDescent="0.4">
      <c r="A775" s="1"/>
      <c r="B775" s="1"/>
      <c r="D775" s="1"/>
      <c r="E775" s="1"/>
      <c r="F775" s="1"/>
      <c r="G775" s="1"/>
      <c r="H775" s="1"/>
      <c r="I775" s="1"/>
      <c r="R775" s="2"/>
      <c r="S775" s="1"/>
      <c r="T775" s="1"/>
      <c r="U775" s="1"/>
    </row>
    <row r="776" spans="1:21" ht="14.25" customHeight="1" x14ac:dyDescent="0.4">
      <c r="A776" s="1"/>
      <c r="B776" s="1"/>
      <c r="D776" s="1"/>
      <c r="E776" s="1"/>
      <c r="F776" s="1"/>
      <c r="G776" s="1"/>
      <c r="H776" s="1"/>
      <c r="I776" s="1"/>
      <c r="R776" s="2"/>
      <c r="S776" s="1"/>
      <c r="T776" s="1"/>
      <c r="U776" s="1"/>
    </row>
    <row r="777" spans="1:21" ht="14.25" customHeight="1" x14ac:dyDescent="0.4">
      <c r="A777" s="1"/>
      <c r="B777" s="1"/>
      <c r="D777" s="1"/>
      <c r="E777" s="1"/>
      <c r="F777" s="1"/>
      <c r="G777" s="1"/>
      <c r="H777" s="1"/>
      <c r="I777" s="1"/>
      <c r="R777" s="2"/>
      <c r="S777" s="1"/>
      <c r="T777" s="1"/>
      <c r="U777" s="1"/>
    </row>
    <row r="778" spans="1:21" ht="14.25" customHeight="1" x14ac:dyDescent="0.4">
      <c r="A778" s="1"/>
      <c r="B778" s="1"/>
      <c r="D778" s="1"/>
      <c r="E778" s="1"/>
      <c r="F778" s="1"/>
      <c r="G778" s="1"/>
      <c r="H778" s="1"/>
      <c r="I778" s="1"/>
      <c r="R778" s="2"/>
      <c r="S778" s="1"/>
      <c r="T778" s="1"/>
      <c r="U778" s="1"/>
    </row>
    <row r="779" spans="1:21" ht="14.25" customHeight="1" x14ac:dyDescent="0.4">
      <c r="A779" s="1"/>
      <c r="B779" s="1"/>
      <c r="D779" s="1"/>
      <c r="E779" s="1"/>
      <c r="F779" s="1"/>
      <c r="G779" s="1"/>
      <c r="H779" s="1"/>
      <c r="I779" s="1"/>
      <c r="R779" s="2"/>
      <c r="S779" s="1"/>
      <c r="T779" s="1"/>
      <c r="U779" s="1"/>
    </row>
    <row r="780" spans="1:21" ht="14.25" customHeight="1" x14ac:dyDescent="0.4">
      <c r="A780" s="1"/>
      <c r="B780" s="1"/>
      <c r="D780" s="1"/>
      <c r="E780" s="1"/>
      <c r="F780" s="1"/>
      <c r="G780" s="1"/>
      <c r="H780" s="1"/>
      <c r="I780" s="1"/>
      <c r="R780" s="2"/>
      <c r="S780" s="1"/>
      <c r="T780" s="1"/>
      <c r="U780" s="1"/>
    </row>
    <row r="781" spans="1:21" ht="14.25" customHeight="1" x14ac:dyDescent="0.4">
      <c r="A781" s="1"/>
      <c r="B781" s="1"/>
      <c r="D781" s="1"/>
      <c r="E781" s="1"/>
      <c r="F781" s="1"/>
      <c r="G781" s="1"/>
      <c r="H781" s="1"/>
      <c r="I781" s="1"/>
      <c r="R781" s="2"/>
      <c r="S781" s="1"/>
      <c r="T781" s="1"/>
      <c r="U781" s="1"/>
    </row>
    <row r="782" spans="1:21" ht="14.25" customHeight="1" x14ac:dyDescent="0.4">
      <c r="A782" s="1"/>
      <c r="B782" s="1"/>
      <c r="D782" s="1"/>
      <c r="E782" s="1"/>
      <c r="F782" s="1"/>
      <c r="G782" s="1"/>
      <c r="H782" s="1"/>
      <c r="I782" s="1"/>
      <c r="R782" s="2"/>
      <c r="S782" s="1"/>
      <c r="T782" s="1"/>
      <c r="U782" s="1"/>
    </row>
    <row r="783" spans="1:21" ht="14.25" customHeight="1" x14ac:dyDescent="0.4">
      <c r="A783" s="1"/>
      <c r="B783" s="1"/>
      <c r="D783" s="1"/>
      <c r="E783" s="1"/>
      <c r="F783" s="1"/>
      <c r="G783" s="1"/>
      <c r="H783" s="1"/>
      <c r="I783" s="1"/>
      <c r="R783" s="2"/>
      <c r="S783" s="1"/>
      <c r="T783" s="1"/>
      <c r="U783" s="1"/>
    </row>
    <row r="784" spans="1:21" ht="14.25" customHeight="1" x14ac:dyDescent="0.4">
      <c r="A784" s="1"/>
      <c r="B784" s="1"/>
      <c r="D784" s="1"/>
      <c r="E784" s="1"/>
      <c r="F784" s="1"/>
      <c r="G784" s="1"/>
      <c r="H784" s="1"/>
      <c r="I784" s="1"/>
      <c r="R784" s="2"/>
      <c r="S784" s="1"/>
      <c r="T784" s="1"/>
      <c r="U784" s="1"/>
    </row>
    <row r="785" spans="1:21" ht="14.25" customHeight="1" x14ac:dyDescent="0.4">
      <c r="A785" s="1"/>
      <c r="B785" s="1"/>
      <c r="D785" s="1"/>
      <c r="E785" s="1"/>
      <c r="F785" s="1"/>
      <c r="G785" s="1"/>
      <c r="H785" s="1"/>
      <c r="I785" s="1"/>
      <c r="R785" s="2"/>
      <c r="S785" s="1"/>
      <c r="T785" s="1"/>
      <c r="U785" s="1"/>
    </row>
    <row r="786" spans="1:21" ht="14.25" customHeight="1" x14ac:dyDescent="0.4">
      <c r="A786" s="1"/>
      <c r="B786" s="1"/>
      <c r="D786" s="1"/>
      <c r="E786" s="1"/>
      <c r="F786" s="1"/>
      <c r="G786" s="1"/>
      <c r="H786" s="1"/>
      <c r="I786" s="1"/>
      <c r="R786" s="2"/>
      <c r="S786" s="1"/>
      <c r="T786" s="1"/>
      <c r="U786" s="1"/>
    </row>
    <row r="787" spans="1:21" ht="14.25" customHeight="1" x14ac:dyDescent="0.4">
      <c r="A787" s="1"/>
      <c r="B787" s="1"/>
      <c r="D787" s="1"/>
      <c r="E787" s="1"/>
      <c r="F787" s="1"/>
      <c r="G787" s="1"/>
      <c r="H787" s="1"/>
      <c r="I787" s="1"/>
      <c r="R787" s="2"/>
      <c r="S787" s="1"/>
      <c r="T787" s="1"/>
      <c r="U787" s="1"/>
    </row>
    <row r="788" spans="1:21" ht="14.25" customHeight="1" x14ac:dyDescent="0.4">
      <c r="A788" s="1"/>
      <c r="B788" s="1"/>
      <c r="D788" s="1"/>
      <c r="E788" s="1"/>
      <c r="F788" s="1"/>
      <c r="G788" s="1"/>
      <c r="H788" s="1"/>
      <c r="I788" s="1"/>
      <c r="R788" s="2"/>
      <c r="S788" s="1"/>
      <c r="T788" s="1"/>
      <c r="U788" s="1"/>
    </row>
    <row r="789" spans="1:21" ht="14.25" customHeight="1" x14ac:dyDescent="0.4">
      <c r="A789" s="1"/>
      <c r="B789" s="1"/>
      <c r="D789" s="1"/>
      <c r="E789" s="1"/>
      <c r="F789" s="1"/>
      <c r="G789" s="1"/>
      <c r="H789" s="1"/>
      <c r="I789" s="1"/>
      <c r="R789" s="2"/>
      <c r="S789" s="1"/>
      <c r="T789" s="1"/>
      <c r="U789" s="1"/>
    </row>
    <row r="790" spans="1:21" ht="14.25" customHeight="1" x14ac:dyDescent="0.4">
      <c r="A790" s="1"/>
      <c r="B790" s="1"/>
      <c r="D790" s="1"/>
      <c r="E790" s="1"/>
      <c r="F790" s="1"/>
      <c r="G790" s="1"/>
      <c r="H790" s="1"/>
      <c r="I790" s="1"/>
      <c r="R790" s="2"/>
      <c r="S790" s="1"/>
      <c r="T790" s="1"/>
      <c r="U790" s="1"/>
    </row>
    <row r="791" spans="1:21" ht="14.25" customHeight="1" x14ac:dyDescent="0.4">
      <c r="A791" s="1"/>
      <c r="B791" s="1"/>
      <c r="D791" s="1"/>
      <c r="E791" s="1"/>
      <c r="F791" s="1"/>
      <c r="G791" s="1"/>
      <c r="H791" s="1"/>
      <c r="I791" s="1"/>
      <c r="R791" s="2"/>
      <c r="S791" s="1"/>
      <c r="T791" s="1"/>
      <c r="U791" s="1"/>
    </row>
    <row r="792" spans="1:21" ht="14.25" customHeight="1" x14ac:dyDescent="0.4">
      <c r="A792" s="1"/>
      <c r="B792" s="1"/>
      <c r="D792" s="1"/>
      <c r="E792" s="1"/>
      <c r="F792" s="1"/>
      <c r="G792" s="1"/>
      <c r="H792" s="1"/>
      <c r="I792" s="1"/>
      <c r="R792" s="2"/>
      <c r="S792" s="1"/>
      <c r="T792" s="1"/>
      <c r="U792" s="1"/>
    </row>
    <row r="793" spans="1:21" ht="14.25" customHeight="1" x14ac:dyDescent="0.4">
      <c r="A793" s="1"/>
      <c r="B793" s="1"/>
      <c r="D793" s="1"/>
      <c r="E793" s="1"/>
      <c r="F793" s="1"/>
      <c r="G793" s="1"/>
      <c r="H793" s="1"/>
      <c r="I793" s="1"/>
      <c r="R793" s="2"/>
      <c r="S793" s="1"/>
      <c r="T793" s="1"/>
      <c r="U793" s="1"/>
    </row>
    <row r="794" spans="1:21" ht="14.25" customHeight="1" x14ac:dyDescent="0.4">
      <c r="A794" s="1"/>
      <c r="B794" s="1"/>
      <c r="D794" s="1"/>
      <c r="E794" s="1"/>
      <c r="F794" s="1"/>
      <c r="G794" s="1"/>
      <c r="H794" s="1"/>
      <c r="I794" s="1"/>
      <c r="R794" s="2"/>
      <c r="S794" s="1"/>
      <c r="T794" s="1"/>
      <c r="U794" s="1"/>
    </row>
    <row r="795" spans="1:21" ht="14.25" customHeight="1" x14ac:dyDescent="0.4">
      <c r="A795" s="1"/>
      <c r="B795" s="1"/>
      <c r="D795" s="1"/>
      <c r="E795" s="1"/>
      <c r="F795" s="1"/>
      <c r="G795" s="1"/>
      <c r="H795" s="1"/>
      <c r="I795" s="1"/>
      <c r="R795" s="2"/>
      <c r="S795" s="1"/>
      <c r="T795" s="1"/>
      <c r="U795" s="1"/>
    </row>
    <row r="796" spans="1:21" ht="14.25" customHeight="1" x14ac:dyDescent="0.4">
      <c r="A796" s="1"/>
      <c r="B796" s="1"/>
      <c r="D796" s="1"/>
      <c r="E796" s="1"/>
      <c r="F796" s="1"/>
      <c r="G796" s="1"/>
      <c r="H796" s="1"/>
      <c r="I796" s="1"/>
      <c r="R796" s="2"/>
      <c r="S796" s="1"/>
      <c r="T796" s="1"/>
      <c r="U796" s="1"/>
    </row>
    <row r="797" spans="1:21" ht="14.25" customHeight="1" x14ac:dyDescent="0.4">
      <c r="A797" s="1"/>
      <c r="B797" s="1"/>
      <c r="D797" s="1"/>
      <c r="E797" s="1"/>
      <c r="F797" s="1"/>
      <c r="G797" s="1"/>
      <c r="H797" s="1"/>
      <c r="I797" s="1"/>
      <c r="R797" s="2"/>
      <c r="S797" s="1"/>
      <c r="T797" s="1"/>
      <c r="U797" s="1"/>
    </row>
    <row r="798" spans="1:21" ht="14.25" customHeight="1" x14ac:dyDescent="0.4">
      <c r="A798" s="1"/>
      <c r="B798" s="1"/>
      <c r="D798" s="1"/>
      <c r="E798" s="1"/>
      <c r="F798" s="1"/>
      <c r="G798" s="1"/>
      <c r="H798" s="1"/>
      <c r="I798" s="1"/>
      <c r="R798" s="2"/>
      <c r="S798" s="1"/>
      <c r="T798" s="1"/>
      <c r="U798" s="1"/>
    </row>
    <row r="799" spans="1:21" ht="14.25" customHeight="1" x14ac:dyDescent="0.4">
      <c r="A799" s="1"/>
      <c r="B799" s="1"/>
      <c r="D799" s="1"/>
      <c r="E799" s="1"/>
      <c r="F799" s="1"/>
      <c r="G799" s="1"/>
      <c r="H799" s="1"/>
      <c r="I799" s="1"/>
      <c r="R799" s="2"/>
      <c r="S799" s="1"/>
      <c r="T799" s="1"/>
      <c r="U799" s="1"/>
    </row>
    <row r="800" spans="1:21" ht="14.25" customHeight="1" x14ac:dyDescent="0.4">
      <c r="A800" s="1"/>
      <c r="B800" s="1"/>
      <c r="D800" s="1"/>
      <c r="E800" s="1"/>
      <c r="F800" s="1"/>
      <c r="G800" s="1"/>
      <c r="H800" s="1"/>
      <c r="I800" s="1"/>
      <c r="R800" s="2"/>
      <c r="S800" s="1"/>
      <c r="T800" s="1"/>
      <c r="U800" s="1"/>
    </row>
    <row r="801" spans="1:21" ht="14.25" customHeight="1" x14ac:dyDescent="0.4">
      <c r="A801" s="1"/>
      <c r="B801" s="1"/>
      <c r="D801" s="1"/>
      <c r="E801" s="1"/>
      <c r="F801" s="1"/>
      <c r="G801" s="1"/>
      <c r="H801" s="1"/>
      <c r="I801" s="1"/>
      <c r="R801" s="2"/>
      <c r="S801" s="1"/>
      <c r="T801" s="1"/>
      <c r="U801" s="1"/>
    </row>
    <row r="802" spans="1:21" ht="14.25" customHeight="1" x14ac:dyDescent="0.4">
      <c r="A802" s="1"/>
      <c r="B802" s="1"/>
      <c r="D802" s="1"/>
      <c r="E802" s="1"/>
      <c r="F802" s="1"/>
      <c r="G802" s="1"/>
      <c r="H802" s="1"/>
      <c r="I802" s="1"/>
      <c r="R802" s="2"/>
      <c r="S802" s="1"/>
      <c r="T802" s="1"/>
      <c r="U802" s="1"/>
    </row>
    <row r="803" spans="1:21" ht="14.25" customHeight="1" x14ac:dyDescent="0.4">
      <c r="A803" s="1"/>
      <c r="B803" s="1"/>
      <c r="D803" s="1"/>
      <c r="E803" s="1"/>
      <c r="F803" s="1"/>
      <c r="G803" s="1"/>
      <c r="H803" s="1"/>
      <c r="I803" s="1"/>
      <c r="R803" s="2"/>
      <c r="S803" s="1"/>
      <c r="T803" s="1"/>
      <c r="U803" s="1"/>
    </row>
    <row r="804" spans="1:21" ht="14.25" customHeight="1" x14ac:dyDescent="0.4">
      <c r="A804" s="1"/>
      <c r="B804" s="1"/>
      <c r="D804" s="1"/>
      <c r="E804" s="1"/>
      <c r="F804" s="1"/>
      <c r="G804" s="1"/>
      <c r="H804" s="1"/>
      <c r="I804" s="1"/>
      <c r="R804" s="2"/>
      <c r="S804" s="1"/>
      <c r="T804" s="1"/>
      <c r="U804" s="1"/>
    </row>
    <row r="805" spans="1:21" ht="14.25" customHeight="1" x14ac:dyDescent="0.4">
      <c r="A805" s="1"/>
      <c r="B805" s="1"/>
      <c r="D805" s="1"/>
      <c r="E805" s="1"/>
      <c r="F805" s="1"/>
      <c r="G805" s="1"/>
      <c r="H805" s="1"/>
      <c r="I805" s="1"/>
      <c r="R805" s="2"/>
      <c r="S805" s="1"/>
      <c r="T805" s="1"/>
      <c r="U805" s="1"/>
    </row>
    <row r="806" spans="1:21" ht="14.25" customHeight="1" x14ac:dyDescent="0.4">
      <c r="A806" s="1"/>
      <c r="B806" s="1"/>
      <c r="D806" s="1"/>
      <c r="E806" s="1"/>
      <c r="F806" s="1"/>
      <c r="G806" s="1"/>
      <c r="H806" s="1"/>
      <c r="I806" s="1"/>
      <c r="R806" s="2"/>
      <c r="S806" s="1"/>
      <c r="T806" s="1"/>
      <c r="U806" s="1"/>
    </row>
    <row r="807" spans="1:21" ht="14.25" customHeight="1" x14ac:dyDescent="0.4">
      <c r="A807" s="1"/>
      <c r="B807" s="1"/>
      <c r="D807" s="1"/>
      <c r="E807" s="1"/>
      <c r="F807" s="1"/>
      <c r="G807" s="1"/>
      <c r="H807" s="1"/>
      <c r="I807" s="1"/>
      <c r="R807" s="2"/>
      <c r="S807" s="1"/>
      <c r="T807" s="1"/>
      <c r="U807" s="1"/>
    </row>
    <row r="808" spans="1:21" ht="14.25" customHeight="1" x14ac:dyDescent="0.4">
      <c r="A808" s="1"/>
      <c r="B808" s="1"/>
      <c r="D808" s="1"/>
      <c r="E808" s="1"/>
      <c r="F808" s="1"/>
      <c r="G808" s="1"/>
      <c r="H808" s="1"/>
      <c r="I808" s="1"/>
      <c r="R808" s="2"/>
      <c r="S808" s="1"/>
      <c r="T808" s="1"/>
      <c r="U808" s="1"/>
    </row>
    <row r="809" spans="1:21" ht="14.25" customHeight="1" x14ac:dyDescent="0.4">
      <c r="A809" s="1"/>
      <c r="B809" s="1"/>
      <c r="D809" s="1"/>
      <c r="E809" s="1"/>
      <c r="F809" s="1"/>
      <c r="G809" s="1"/>
      <c r="H809" s="1"/>
      <c r="I809" s="1"/>
      <c r="R809" s="2"/>
      <c r="S809" s="1"/>
      <c r="T809" s="1"/>
      <c r="U809" s="1"/>
    </row>
    <row r="810" spans="1:21" ht="14.25" customHeight="1" x14ac:dyDescent="0.4">
      <c r="A810" s="1"/>
      <c r="B810" s="1"/>
      <c r="D810" s="1"/>
      <c r="E810" s="1"/>
      <c r="F810" s="1"/>
      <c r="G810" s="1"/>
      <c r="H810" s="1"/>
      <c r="I810" s="1"/>
      <c r="R810" s="2"/>
      <c r="S810" s="1"/>
      <c r="T810" s="1"/>
      <c r="U810" s="1"/>
    </row>
    <row r="811" spans="1:21" ht="14.25" customHeight="1" x14ac:dyDescent="0.4">
      <c r="A811" s="1"/>
      <c r="B811" s="1"/>
      <c r="D811" s="1"/>
      <c r="E811" s="1"/>
      <c r="F811" s="1"/>
      <c r="G811" s="1"/>
      <c r="H811" s="1"/>
      <c r="I811" s="1"/>
      <c r="R811" s="2"/>
      <c r="S811" s="1"/>
      <c r="T811" s="1"/>
      <c r="U811" s="1"/>
    </row>
    <row r="812" spans="1:21" ht="14.25" customHeight="1" x14ac:dyDescent="0.4">
      <c r="A812" s="1"/>
      <c r="B812" s="1"/>
      <c r="D812" s="1"/>
      <c r="E812" s="1"/>
      <c r="F812" s="1"/>
      <c r="G812" s="1"/>
      <c r="H812" s="1"/>
      <c r="I812" s="1"/>
      <c r="R812" s="2"/>
      <c r="S812" s="1"/>
      <c r="T812" s="1"/>
      <c r="U812" s="1"/>
    </row>
    <row r="813" spans="1:21" ht="14.25" customHeight="1" x14ac:dyDescent="0.4">
      <c r="A813" s="1"/>
      <c r="B813" s="1"/>
      <c r="D813" s="1"/>
      <c r="E813" s="1"/>
      <c r="F813" s="1"/>
      <c r="G813" s="1"/>
      <c r="H813" s="1"/>
      <c r="I813" s="1"/>
      <c r="R813" s="2"/>
      <c r="S813" s="1"/>
      <c r="T813" s="1"/>
      <c r="U813" s="1"/>
    </row>
    <row r="814" spans="1:21" ht="14.25" customHeight="1" x14ac:dyDescent="0.4">
      <c r="A814" s="1"/>
      <c r="B814" s="1"/>
      <c r="D814" s="1"/>
      <c r="E814" s="1"/>
      <c r="F814" s="1"/>
      <c r="G814" s="1"/>
      <c r="H814" s="1"/>
      <c r="I814" s="1"/>
      <c r="R814" s="2"/>
      <c r="S814" s="1"/>
      <c r="T814" s="1"/>
      <c r="U814" s="1"/>
    </row>
    <row r="815" spans="1:21" ht="14.25" customHeight="1" x14ac:dyDescent="0.4">
      <c r="A815" s="1"/>
      <c r="B815" s="1"/>
      <c r="D815" s="1"/>
      <c r="E815" s="1"/>
      <c r="F815" s="1"/>
      <c r="G815" s="1"/>
      <c r="H815" s="1"/>
      <c r="I815" s="1"/>
      <c r="R815" s="2"/>
      <c r="S815" s="1"/>
      <c r="T815" s="1"/>
      <c r="U815" s="1"/>
    </row>
    <row r="816" spans="1:21" ht="14.25" customHeight="1" x14ac:dyDescent="0.4">
      <c r="A816" s="1"/>
      <c r="B816" s="1"/>
      <c r="D816" s="1"/>
      <c r="E816" s="1"/>
      <c r="F816" s="1"/>
      <c r="G816" s="1"/>
      <c r="H816" s="1"/>
      <c r="I816" s="1"/>
      <c r="R816" s="2"/>
      <c r="S816" s="1"/>
      <c r="T816" s="1"/>
      <c r="U816" s="1"/>
    </row>
    <row r="817" spans="1:21" ht="14.25" customHeight="1" x14ac:dyDescent="0.4">
      <c r="A817" s="1"/>
      <c r="B817" s="1"/>
      <c r="D817" s="1"/>
      <c r="E817" s="1"/>
      <c r="F817" s="1"/>
      <c r="G817" s="1"/>
      <c r="H817" s="1"/>
      <c r="I817" s="1"/>
      <c r="R817" s="2"/>
      <c r="S817" s="1"/>
      <c r="T817" s="1"/>
      <c r="U817" s="1"/>
    </row>
    <row r="818" spans="1:21" ht="14.25" customHeight="1" x14ac:dyDescent="0.4">
      <c r="A818" s="1"/>
      <c r="B818" s="1"/>
      <c r="D818" s="1"/>
      <c r="E818" s="1"/>
      <c r="F818" s="1"/>
      <c r="G818" s="1"/>
      <c r="H818" s="1"/>
      <c r="I818" s="1"/>
      <c r="R818" s="2"/>
      <c r="S818" s="1"/>
      <c r="T818" s="1"/>
      <c r="U818" s="1"/>
    </row>
    <row r="819" spans="1:21" ht="14.25" customHeight="1" x14ac:dyDescent="0.4">
      <c r="A819" s="1"/>
      <c r="B819" s="1"/>
      <c r="D819" s="1"/>
      <c r="E819" s="1"/>
      <c r="F819" s="1"/>
      <c r="G819" s="1"/>
      <c r="H819" s="1"/>
      <c r="I819" s="1"/>
      <c r="R819" s="2"/>
      <c r="S819" s="1"/>
      <c r="T819" s="1"/>
      <c r="U819" s="1"/>
    </row>
    <row r="820" spans="1:21" ht="14.25" customHeight="1" x14ac:dyDescent="0.4">
      <c r="A820" s="1"/>
      <c r="B820" s="1"/>
      <c r="D820" s="1"/>
      <c r="E820" s="1"/>
      <c r="F820" s="1"/>
      <c r="G820" s="1"/>
      <c r="H820" s="1"/>
      <c r="I820" s="1"/>
      <c r="R820" s="2"/>
      <c r="S820" s="1"/>
      <c r="T820" s="1"/>
      <c r="U820" s="1"/>
    </row>
    <row r="821" spans="1:21" ht="14.25" customHeight="1" x14ac:dyDescent="0.4">
      <c r="A821" s="1"/>
      <c r="B821" s="1"/>
      <c r="D821" s="1"/>
      <c r="E821" s="1"/>
      <c r="F821" s="1"/>
      <c r="G821" s="1"/>
      <c r="H821" s="1"/>
      <c r="I821" s="1"/>
      <c r="R821" s="2"/>
      <c r="S821" s="1"/>
      <c r="T821" s="1"/>
      <c r="U821" s="1"/>
    </row>
    <row r="822" spans="1:21" ht="14.25" customHeight="1" x14ac:dyDescent="0.4">
      <c r="A822" s="1"/>
      <c r="B822" s="1"/>
      <c r="D822" s="1"/>
      <c r="E822" s="1"/>
      <c r="F822" s="1"/>
      <c r="G822" s="1"/>
      <c r="H822" s="1"/>
      <c r="I822" s="1"/>
      <c r="R822" s="2"/>
      <c r="S822" s="1"/>
      <c r="T822" s="1"/>
      <c r="U822" s="1"/>
    </row>
    <row r="823" spans="1:21" ht="14.25" customHeight="1" x14ac:dyDescent="0.4">
      <c r="A823" s="1"/>
      <c r="B823" s="1"/>
      <c r="D823" s="1"/>
      <c r="E823" s="1"/>
      <c r="F823" s="1"/>
      <c r="G823" s="1"/>
      <c r="H823" s="1"/>
      <c r="I823" s="1"/>
      <c r="R823" s="2"/>
      <c r="S823" s="1"/>
      <c r="T823" s="1"/>
      <c r="U823" s="1"/>
    </row>
    <row r="824" spans="1:21" ht="14.25" customHeight="1" x14ac:dyDescent="0.4">
      <c r="A824" s="1"/>
      <c r="B824" s="1"/>
      <c r="D824" s="1"/>
      <c r="E824" s="1"/>
      <c r="F824" s="1"/>
      <c r="G824" s="1"/>
      <c r="H824" s="1"/>
      <c r="I824" s="1"/>
      <c r="R824" s="2"/>
      <c r="S824" s="1"/>
      <c r="T824" s="1"/>
      <c r="U824" s="1"/>
    </row>
    <row r="825" spans="1:21" ht="14.25" customHeight="1" x14ac:dyDescent="0.4">
      <c r="A825" s="1"/>
      <c r="B825" s="1"/>
      <c r="D825" s="1"/>
      <c r="E825" s="1"/>
      <c r="F825" s="1"/>
      <c r="G825" s="1"/>
      <c r="H825" s="1"/>
      <c r="I825" s="1"/>
      <c r="R825" s="2"/>
      <c r="S825" s="1"/>
      <c r="T825" s="1"/>
      <c r="U825" s="1"/>
    </row>
    <row r="826" spans="1:21" ht="14.25" customHeight="1" x14ac:dyDescent="0.4">
      <c r="A826" s="1"/>
      <c r="B826" s="1"/>
      <c r="D826" s="1"/>
      <c r="E826" s="1"/>
      <c r="F826" s="1"/>
      <c r="G826" s="1"/>
      <c r="H826" s="1"/>
      <c r="I826" s="1"/>
      <c r="R826" s="2"/>
      <c r="S826" s="1"/>
      <c r="T826" s="1"/>
      <c r="U826" s="1"/>
    </row>
    <row r="827" spans="1:21" ht="14.25" customHeight="1" x14ac:dyDescent="0.4">
      <c r="A827" s="1"/>
      <c r="B827" s="1"/>
      <c r="D827" s="1"/>
      <c r="E827" s="1"/>
      <c r="F827" s="1"/>
      <c r="G827" s="1"/>
      <c r="H827" s="1"/>
      <c r="I827" s="1"/>
      <c r="R827" s="2"/>
      <c r="S827" s="1"/>
      <c r="T827" s="1"/>
      <c r="U827" s="1"/>
    </row>
    <row r="828" spans="1:21" ht="14.25" customHeight="1" x14ac:dyDescent="0.4">
      <c r="A828" s="1"/>
      <c r="B828" s="1"/>
      <c r="D828" s="1"/>
      <c r="E828" s="1"/>
      <c r="F828" s="1"/>
      <c r="G828" s="1"/>
      <c r="H828" s="1"/>
      <c r="I828" s="1"/>
      <c r="R828" s="2"/>
      <c r="S828" s="1"/>
      <c r="T828" s="1"/>
      <c r="U828" s="1"/>
    </row>
    <row r="829" spans="1:21" ht="14.25" customHeight="1" x14ac:dyDescent="0.4">
      <c r="A829" s="1"/>
      <c r="B829" s="1"/>
      <c r="D829" s="1"/>
      <c r="E829" s="1"/>
      <c r="F829" s="1"/>
      <c r="G829" s="1"/>
      <c r="H829" s="1"/>
      <c r="I829" s="1"/>
      <c r="R829" s="2"/>
      <c r="S829" s="1"/>
      <c r="T829" s="1"/>
      <c r="U829" s="1"/>
    </row>
    <row r="830" spans="1:21" ht="14.25" customHeight="1" x14ac:dyDescent="0.4">
      <c r="A830" s="1"/>
      <c r="B830" s="1"/>
      <c r="D830" s="1"/>
      <c r="E830" s="1"/>
      <c r="F830" s="1"/>
      <c r="G830" s="1"/>
      <c r="H830" s="1"/>
      <c r="I830" s="1"/>
      <c r="R830" s="2"/>
      <c r="S830" s="1"/>
      <c r="T830" s="1"/>
      <c r="U830" s="1"/>
    </row>
    <row r="831" spans="1:21" ht="14.25" customHeight="1" x14ac:dyDescent="0.4">
      <c r="A831" s="1"/>
      <c r="B831" s="1"/>
      <c r="D831" s="1"/>
      <c r="E831" s="1"/>
      <c r="F831" s="1"/>
      <c r="G831" s="1"/>
      <c r="H831" s="1"/>
      <c r="I831" s="1"/>
      <c r="R831" s="2"/>
      <c r="S831" s="1"/>
      <c r="T831" s="1"/>
      <c r="U831" s="1"/>
    </row>
    <row r="832" spans="1:21" ht="14.25" customHeight="1" x14ac:dyDescent="0.4">
      <c r="A832" s="1"/>
      <c r="B832" s="1"/>
      <c r="D832" s="1"/>
      <c r="E832" s="1"/>
      <c r="F832" s="1"/>
      <c r="G832" s="1"/>
      <c r="H832" s="1"/>
      <c r="I832" s="1"/>
      <c r="R832" s="2"/>
      <c r="S832" s="1"/>
      <c r="T832" s="1"/>
      <c r="U832" s="1"/>
    </row>
    <row r="833" spans="1:21" ht="14.25" customHeight="1" x14ac:dyDescent="0.4">
      <c r="A833" s="1"/>
      <c r="B833" s="1"/>
      <c r="D833" s="1"/>
      <c r="E833" s="1"/>
      <c r="F833" s="1"/>
      <c r="G833" s="1"/>
      <c r="H833" s="1"/>
      <c r="I833" s="1"/>
      <c r="R833" s="2"/>
      <c r="S833" s="1"/>
      <c r="T833" s="1"/>
      <c r="U833" s="1"/>
    </row>
    <row r="834" spans="1:21" ht="14.25" customHeight="1" x14ac:dyDescent="0.4">
      <c r="A834" s="1"/>
      <c r="B834" s="1"/>
      <c r="D834" s="1"/>
      <c r="E834" s="1"/>
      <c r="F834" s="1"/>
      <c r="G834" s="1"/>
      <c r="H834" s="1"/>
      <c r="I834" s="1"/>
      <c r="R834" s="2"/>
      <c r="S834" s="1"/>
      <c r="T834" s="1"/>
      <c r="U834" s="1"/>
    </row>
    <row r="835" spans="1:21" ht="14.25" customHeight="1" x14ac:dyDescent="0.4">
      <c r="A835" s="1"/>
      <c r="B835" s="1"/>
      <c r="D835" s="1"/>
      <c r="E835" s="1"/>
      <c r="F835" s="1"/>
      <c r="G835" s="1"/>
      <c r="H835" s="1"/>
      <c r="I835" s="1"/>
      <c r="R835" s="2"/>
      <c r="S835" s="1"/>
      <c r="T835" s="1"/>
      <c r="U835" s="1"/>
    </row>
    <row r="836" spans="1:21" ht="14.25" customHeight="1" x14ac:dyDescent="0.4">
      <c r="A836" s="1"/>
      <c r="B836" s="1"/>
      <c r="D836" s="1"/>
      <c r="E836" s="1"/>
      <c r="F836" s="1"/>
      <c r="G836" s="1"/>
      <c r="H836" s="1"/>
      <c r="I836" s="1"/>
      <c r="R836" s="2"/>
      <c r="S836" s="1"/>
      <c r="T836" s="1"/>
      <c r="U836" s="1"/>
    </row>
    <row r="837" spans="1:21" ht="14.25" customHeight="1" x14ac:dyDescent="0.4">
      <c r="A837" s="1"/>
      <c r="B837" s="1"/>
      <c r="D837" s="1"/>
      <c r="E837" s="1"/>
      <c r="F837" s="1"/>
      <c r="G837" s="1"/>
      <c r="H837" s="1"/>
      <c r="I837" s="1"/>
      <c r="R837" s="2"/>
      <c r="S837" s="1"/>
      <c r="T837" s="1"/>
      <c r="U837" s="1"/>
    </row>
    <row r="838" spans="1:21" ht="14.25" customHeight="1" x14ac:dyDescent="0.4">
      <c r="A838" s="1"/>
      <c r="B838" s="1"/>
      <c r="D838" s="1"/>
      <c r="E838" s="1"/>
      <c r="F838" s="1"/>
      <c r="G838" s="1"/>
      <c r="H838" s="1"/>
      <c r="I838" s="1"/>
      <c r="R838" s="2"/>
      <c r="S838" s="1"/>
      <c r="T838" s="1"/>
      <c r="U838" s="1"/>
    </row>
    <row r="839" spans="1:21" ht="14.25" customHeight="1" x14ac:dyDescent="0.4">
      <c r="A839" s="1"/>
      <c r="B839" s="1"/>
      <c r="D839" s="1"/>
      <c r="E839" s="1"/>
      <c r="F839" s="1"/>
      <c r="G839" s="1"/>
      <c r="H839" s="1"/>
      <c r="I839" s="1"/>
      <c r="R839" s="2"/>
      <c r="S839" s="1"/>
      <c r="T839" s="1"/>
      <c r="U839" s="1"/>
    </row>
    <row r="840" spans="1:21" ht="14.25" customHeight="1" x14ac:dyDescent="0.4">
      <c r="A840" s="1"/>
      <c r="B840" s="1"/>
      <c r="D840" s="1"/>
      <c r="E840" s="1"/>
      <c r="F840" s="1"/>
      <c r="G840" s="1"/>
      <c r="H840" s="1"/>
      <c r="I840" s="1"/>
      <c r="R840" s="2"/>
      <c r="S840" s="1"/>
      <c r="T840" s="1"/>
      <c r="U840" s="1"/>
    </row>
    <row r="841" spans="1:21" ht="14.25" customHeight="1" x14ac:dyDescent="0.4">
      <c r="A841" s="1"/>
      <c r="B841" s="1"/>
      <c r="D841" s="1"/>
      <c r="E841" s="1"/>
      <c r="F841" s="1"/>
      <c r="G841" s="1"/>
      <c r="H841" s="1"/>
      <c r="I841" s="1"/>
      <c r="R841" s="2"/>
      <c r="S841" s="1"/>
      <c r="T841" s="1"/>
      <c r="U841" s="1"/>
    </row>
    <row r="842" spans="1:21" ht="14.25" customHeight="1" x14ac:dyDescent="0.4">
      <c r="A842" s="1"/>
      <c r="B842" s="1"/>
      <c r="D842" s="1"/>
      <c r="E842" s="1"/>
      <c r="F842" s="1"/>
      <c r="G842" s="1"/>
      <c r="H842" s="1"/>
      <c r="I842" s="1"/>
      <c r="R842" s="2"/>
      <c r="S842" s="1"/>
      <c r="T842" s="1"/>
      <c r="U842" s="1"/>
    </row>
    <row r="843" spans="1:21" ht="14.25" customHeight="1" x14ac:dyDescent="0.4">
      <c r="A843" s="1"/>
      <c r="B843" s="1"/>
      <c r="D843" s="1"/>
      <c r="E843" s="1"/>
      <c r="F843" s="1"/>
      <c r="G843" s="1"/>
      <c r="H843" s="1"/>
      <c r="I843" s="1"/>
      <c r="R843" s="2"/>
      <c r="S843" s="1"/>
      <c r="T843" s="1"/>
      <c r="U843" s="1"/>
    </row>
    <row r="844" spans="1:21" ht="14.25" customHeight="1" x14ac:dyDescent="0.4">
      <c r="A844" s="1"/>
      <c r="B844" s="1"/>
      <c r="D844" s="1"/>
      <c r="E844" s="1"/>
      <c r="F844" s="1"/>
      <c r="G844" s="1"/>
      <c r="H844" s="1"/>
      <c r="I844" s="1"/>
      <c r="R844" s="2"/>
      <c r="S844" s="1"/>
      <c r="T844" s="1"/>
      <c r="U844" s="1"/>
    </row>
    <row r="845" spans="1:21" ht="14.25" customHeight="1" x14ac:dyDescent="0.4">
      <c r="A845" s="1"/>
      <c r="B845" s="1"/>
      <c r="D845" s="1"/>
      <c r="E845" s="1"/>
      <c r="F845" s="1"/>
      <c r="G845" s="1"/>
      <c r="H845" s="1"/>
      <c r="I845" s="1"/>
      <c r="R845" s="2"/>
      <c r="S845" s="1"/>
      <c r="T845" s="1"/>
      <c r="U845" s="1"/>
    </row>
    <row r="846" spans="1:21" ht="14.25" customHeight="1" x14ac:dyDescent="0.4">
      <c r="A846" s="1"/>
      <c r="B846" s="1"/>
      <c r="D846" s="1"/>
      <c r="E846" s="1"/>
      <c r="F846" s="1"/>
      <c r="G846" s="1"/>
      <c r="H846" s="1"/>
      <c r="I846" s="1"/>
      <c r="R846" s="2"/>
      <c r="S846" s="1"/>
      <c r="T846" s="1"/>
      <c r="U846" s="1"/>
    </row>
    <row r="847" spans="1:21" ht="14.25" customHeight="1" x14ac:dyDescent="0.4">
      <c r="A847" s="1"/>
      <c r="B847" s="1"/>
      <c r="D847" s="1"/>
      <c r="E847" s="1"/>
      <c r="F847" s="1"/>
      <c r="G847" s="1"/>
      <c r="H847" s="1"/>
      <c r="I847" s="1"/>
      <c r="R847" s="2"/>
      <c r="S847" s="1"/>
      <c r="T847" s="1"/>
      <c r="U847" s="1"/>
    </row>
    <row r="848" spans="1:21" ht="14.25" customHeight="1" x14ac:dyDescent="0.4">
      <c r="A848" s="1"/>
      <c r="B848" s="1"/>
      <c r="D848" s="1"/>
      <c r="E848" s="1"/>
      <c r="F848" s="1"/>
      <c r="G848" s="1"/>
      <c r="H848" s="1"/>
      <c r="I848" s="1"/>
      <c r="R848" s="2"/>
      <c r="S848" s="1"/>
      <c r="T848" s="1"/>
      <c r="U848" s="1"/>
    </row>
    <row r="849" spans="1:21" ht="14.25" customHeight="1" x14ac:dyDescent="0.4">
      <c r="A849" s="1"/>
      <c r="B849" s="1"/>
      <c r="D849" s="1"/>
      <c r="E849" s="1"/>
      <c r="F849" s="1"/>
      <c r="G849" s="1"/>
      <c r="H849" s="1"/>
      <c r="I849" s="1"/>
      <c r="R849" s="2"/>
      <c r="S849" s="1"/>
      <c r="T849" s="1"/>
      <c r="U849" s="1"/>
    </row>
    <row r="850" spans="1:21" ht="14.25" customHeight="1" x14ac:dyDescent="0.4">
      <c r="A850" s="1"/>
      <c r="B850" s="1"/>
      <c r="D850" s="1"/>
      <c r="E850" s="1"/>
      <c r="F850" s="1"/>
      <c r="G850" s="1"/>
      <c r="H850" s="1"/>
      <c r="I850" s="1"/>
      <c r="R850" s="2"/>
      <c r="S850" s="1"/>
      <c r="T850" s="1"/>
      <c r="U850" s="1"/>
    </row>
    <row r="851" spans="1:21" ht="14.25" customHeight="1" x14ac:dyDescent="0.4">
      <c r="A851" s="1"/>
      <c r="B851" s="1"/>
      <c r="D851" s="1"/>
      <c r="E851" s="1"/>
      <c r="F851" s="1"/>
      <c r="G851" s="1"/>
      <c r="H851" s="1"/>
      <c r="I851" s="1"/>
      <c r="R851" s="2"/>
      <c r="S851" s="1"/>
      <c r="T851" s="1"/>
      <c r="U851" s="1"/>
    </row>
    <row r="852" spans="1:21" ht="14.25" customHeight="1" x14ac:dyDescent="0.4">
      <c r="A852" s="1"/>
      <c r="B852" s="1"/>
      <c r="D852" s="1"/>
      <c r="E852" s="1"/>
      <c r="F852" s="1"/>
      <c r="G852" s="1"/>
      <c r="H852" s="1"/>
      <c r="I852" s="1"/>
      <c r="R852" s="2"/>
      <c r="S852" s="1"/>
      <c r="T852" s="1"/>
      <c r="U852" s="1"/>
    </row>
    <row r="853" spans="1:21" ht="14.25" customHeight="1" x14ac:dyDescent="0.4">
      <c r="A853" s="1"/>
      <c r="B853" s="1"/>
      <c r="D853" s="1"/>
      <c r="E853" s="1"/>
      <c r="F853" s="1"/>
      <c r="G853" s="1"/>
      <c r="H853" s="1"/>
      <c r="I853" s="1"/>
      <c r="R853" s="2"/>
      <c r="S853" s="1"/>
      <c r="T853" s="1"/>
      <c r="U853" s="1"/>
    </row>
    <row r="854" spans="1:21" ht="14.25" customHeight="1" x14ac:dyDescent="0.4">
      <c r="A854" s="1"/>
      <c r="B854" s="1"/>
      <c r="D854" s="1"/>
      <c r="E854" s="1"/>
      <c r="F854" s="1"/>
      <c r="G854" s="1"/>
      <c r="H854" s="1"/>
      <c r="I854" s="1"/>
      <c r="R854" s="2"/>
      <c r="S854" s="1"/>
      <c r="T854" s="1"/>
      <c r="U854" s="1"/>
    </row>
    <row r="855" spans="1:21" ht="14.25" customHeight="1" x14ac:dyDescent="0.4">
      <c r="A855" s="1"/>
      <c r="B855" s="1"/>
      <c r="D855" s="1"/>
      <c r="E855" s="1"/>
      <c r="F855" s="1"/>
      <c r="G855" s="1"/>
      <c r="H855" s="1"/>
      <c r="I855" s="1"/>
      <c r="R855" s="2"/>
      <c r="S855" s="1"/>
      <c r="T855" s="1"/>
      <c r="U855" s="1"/>
    </row>
    <row r="856" spans="1:21" ht="14.25" customHeight="1" x14ac:dyDescent="0.4">
      <c r="A856" s="1"/>
      <c r="B856" s="1"/>
      <c r="D856" s="1"/>
      <c r="E856" s="1"/>
      <c r="F856" s="1"/>
      <c r="G856" s="1"/>
      <c r="H856" s="1"/>
      <c r="I856" s="1"/>
      <c r="R856" s="2"/>
      <c r="S856" s="1"/>
      <c r="T856" s="1"/>
      <c r="U856" s="1"/>
    </row>
    <row r="857" spans="1:21" ht="14.25" customHeight="1" x14ac:dyDescent="0.4">
      <c r="A857" s="1"/>
      <c r="B857" s="1"/>
      <c r="D857" s="1"/>
      <c r="E857" s="1"/>
      <c r="F857" s="1"/>
      <c r="G857" s="1"/>
      <c r="H857" s="1"/>
      <c r="I857" s="1"/>
      <c r="R857" s="2"/>
      <c r="S857" s="1"/>
      <c r="T857" s="1"/>
      <c r="U857" s="1"/>
    </row>
    <row r="858" spans="1:21" ht="14.25" customHeight="1" x14ac:dyDescent="0.4">
      <c r="A858" s="1"/>
      <c r="B858" s="1"/>
      <c r="D858" s="1"/>
      <c r="E858" s="1"/>
      <c r="F858" s="1"/>
      <c r="G858" s="1"/>
      <c r="H858" s="1"/>
      <c r="I858" s="1"/>
      <c r="R858" s="2"/>
      <c r="S858" s="1"/>
      <c r="T858" s="1"/>
      <c r="U858" s="1"/>
    </row>
    <row r="859" spans="1:21" ht="14.25" customHeight="1" x14ac:dyDescent="0.4">
      <c r="A859" s="1"/>
      <c r="B859" s="1"/>
      <c r="D859" s="1"/>
      <c r="E859" s="1"/>
      <c r="F859" s="1"/>
      <c r="G859" s="1"/>
      <c r="H859" s="1"/>
      <c r="I859" s="1"/>
      <c r="R859" s="2"/>
      <c r="S859" s="1"/>
      <c r="T859" s="1"/>
      <c r="U859" s="1"/>
    </row>
    <row r="860" spans="1:21" ht="14.25" customHeight="1" x14ac:dyDescent="0.4">
      <c r="A860" s="1"/>
      <c r="B860" s="1"/>
      <c r="D860" s="1"/>
      <c r="E860" s="1"/>
      <c r="F860" s="1"/>
      <c r="G860" s="1"/>
      <c r="H860" s="1"/>
      <c r="I860" s="1"/>
      <c r="R860" s="2"/>
      <c r="S860" s="1"/>
      <c r="T860" s="1"/>
      <c r="U860" s="1"/>
    </row>
    <row r="861" spans="1:21" ht="14.25" customHeight="1" x14ac:dyDescent="0.4">
      <c r="A861" s="1"/>
      <c r="B861" s="1"/>
      <c r="D861" s="1"/>
      <c r="E861" s="1"/>
      <c r="F861" s="1"/>
      <c r="G861" s="1"/>
      <c r="H861" s="1"/>
      <c r="I861" s="1"/>
      <c r="R861" s="2"/>
      <c r="S861" s="1"/>
      <c r="T861" s="1"/>
      <c r="U861" s="1"/>
    </row>
    <row r="862" spans="1:21" ht="14.25" customHeight="1" x14ac:dyDescent="0.4">
      <c r="A862" s="1"/>
      <c r="B862" s="1"/>
      <c r="D862" s="1"/>
      <c r="E862" s="1"/>
      <c r="F862" s="1"/>
      <c r="G862" s="1"/>
      <c r="H862" s="1"/>
      <c r="I862" s="1"/>
      <c r="R862" s="2"/>
      <c r="S862" s="1"/>
      <c r="T862" s="1"/>
      <c r="U862" s="1"/>
    </row>
    <row r="863" spans="1:21" ht="14.25" customHeight="1" x14ac:dyDescent="0.4">
      <c r="A863" s="1"/>
      <c r="B863" s="1"/>
      <c r="D863" s="1"/>
      <c r="E863" s="1"/>
      <c r="F863" s="1"/>
      <c r="G863" s="1"/>
      <c r="H863" s="1"/>
      <c r="I863" s="1"/>
      <c r="R863" s="2"/>
      <c r="S863" s="1"/>
      <c r="T863" s="1"/>
      <c r="U863" s="1"/>
    </row>
    <row r="864" spans="1:21" ht="14.25" customHeight="1" x14ac:dyDescent="0.4">
      <c r="A864" s="1"/>
      <c r="B864" s="1"/>
      <c r="D864" s="1"/>
      <c r="E864" s="1"/>
      <c r="F864" s="1"/>
      <c r="G864" s="1"/>
      <c r="H864" s="1"/>
      <c r="I864" s="1"/>
      <c r="R864" s="2"/>
      <c r="S864" s="1"/>
      <c r="T864" s="1"/>
      <c r="U864" s="1"/>
    </row>
    <row r="865" spans="1:21" ht="14.25" customHeight="1" x14ac:dyDescent="0.4">
      <c r="A865" s="1"/>
      <c r="B865" s="1"/>
      <c r="D865" s="1"/>
      <c r="E865" s="1"/>
      <c r="F865" s="1"/>
      <c r="G865" s="1"/>
      <c r="H865" s="1"/>
      <c r="I865" s="1"/>
      <c r="R865" s="2"/>
      <c r="S865" s="1"/>
      <c r="T865" s="1"/>
      <c r="U865" s="1"/>
    </row>
    <row r="866" spans="1:21" ht="14.25" customHeight="1" x14ac:dyDescent="0.4">
      <c r="A866" s="1"/>
      <c r="B866" s="1"/>
      <c r="D866" s="1"/>
      <c r="E866" s="1"/>
      <c r="F866" s="1"/>
      <c r="G866" s="1"/>
      <c r="H866" s="1"/>
      <c r="I866" s="1"/>
      <c r="R866" s="2"/>
      <c r="S866" s="1"/>
      <c r="T866" s="1"/>
      <c r="U866" s="1"/>
    </row>
    <row r="867" spans="1:21" ht="14.25" customHeight="1" x14ac:dyDescent="0.4">
      <c r="A867" s="1"/>
      <c r="B867" s="1"/>
      <c r="D867" s="1"/>
      <c r="E867" s="1"/>
      <c r="F867" s="1"/>
      <c r="G867" s="1"/>
      <c r="H867" s="1"/>
      <c r="I867" s="1"/>
      <c r="R867" s="2"/>
      <c r="S867" s="1"/>
      <c r="T867" s="1"/>
      <c r="U867" s="1"/>
    </row>
    <row r="868" spans="1:21" ht="14.25" customHeight="1" x14ac:dyDescent="0.4">
      <c r="A868" s="1"/>
      <c r="B868" s="1"/>
      <c r="D868" s="1"/>
      <c r="E868" s="1"/>
      <c r="F868" s="1"/>
      <c r="G868" s="1"/>
      <c r="H868" s="1"/>
      <c r="I868" s="1"/>
      <c r="R868" s="2"/>
      <c r="S868" s="1"/>
      <c r="T868" s="1"/>
      <c r="U868" s="1"/>
    </row>
    <row r="869" spans="1:21" ht="14.25" customHeight="1" x14ac:dyDescent="0.4">
      <c r="A869" s="1"/>
      <c r="B869" s="1"/>
      <c r="D869" s="1"/>
      <c r="E869" s="1"/>
      <c r="F869" s="1"/>
      <c r="G869" s="1"/>
      <c r="H869" s="1"/>
      <c r="I869" s="1"/>
      <c r="R869" s="2"/>
      <c r="S869" s="1"/>
      <c r="T869" s="1"/>
      <c r="U869" s="1"/>
    </row>
    <row r="870" spans="1:21" ht="14.25" customHeight="1" x14ac:dyDescent="0.4">
      <c r="A870" s="1"/>
      <c r="B870" s="1"/>
      <c r="D870" s="1"/>
      <c r="E870" s="1"/>
      <c r="F870" s="1"/>
      <c r="G870" s="1"/>
      <c r="H870" s="1"/>
      <c r="I870" s="1"/>
      <c r="R870" s="2"/>
      <c r="S870" s="1"/>
      <c r="T870" s="1"/>
      <c r="U870" s="1"/>
    </row>
    <row r="871" spans="1:21" ht="14.25" customHeight="1" x14ac:dyDescent="0.4">
      <c r="A871" s="1"/>
      <c r="B871" s="1"/>
      <c r="D871" s="1"/>
      <c r="E871" s="1"/>
      <c r="F871" s="1"/>
      <c r="G871" s="1"/>
      <c r="H871" s="1"/>
      <c r="I871" s="1"/>
      <c r="R871" s="2"/>
      <c r="S871" s="1"/>
      <c r="T871" s="1"/>
      <c r="U871" s="1"/>
    </row>
    <row r="872" spans="1:21" ht="14.25" customHeight="1" x14ac:dyDescent="0.4">
      <c r="A872" s="1"/>
      <c r="B872" s="1"/>
      <c r="D872" s="1"/>
      <c r="E872" s="1"/>
      <c r="F872" s="1"/>
      <c r="G872" s="1"/>
      <c r="H872" s="1"/>
      <c r="I872" s="1"/>
      <c r="R872" s="2"/>
      <c r="S872" s="1"/>
      <c r="T872" s="1"/>
      <c r="U872" s="1"/>
    </row>
    <row r="873" spans="1:21" ht="14.25" customHeight="1" x14ac:dyDescent="0.4">
      <c r="A873" s="1"/>
      <c r="B873" s="1"/>
      <c r="D873" s="1"/>
      <c r="E873" s="1"/>
      <c r="F873" s="1"/>
      <c r="G873" s="1"/>
      <c r="H873" s="1"/>
      <c r="I873" s="1"/>
      <c r="R873" s="2"/>
      <c r="S873" s="1"/>
      <c r="T873" s="1"/>
      <c r="U873" s="1"/>
    </row>
    <row r="874" spans="1:21" ht="14.25" customHeight="1" x14ac:dyDescent="0.4">
      <c r="A874" s="1"/>
      <c r="B874" s="1"/>
      <c r="D874" s="1"/>
      <c r="E874" s="1"/>
      <c r="F874" s="1"/>
      <c r="G874" s="1"/>
      <c r="H874" s="1"/>
      <c r="I874" s="1"/>
      <c r="R874" s="2"/>
      <c r="S874" s="1"/>
      <c r="T874" s="1"/>
      <c r="U874" s="1"/>
    </row>
    <row r="875" spans="1:21" ht="14.25" customHeight="1" x14ac:dyDescent="0.4">
      <c r="A875" s="1"/>
      <c r="B875" s="1"/>
      <c r="D875" s="1"/>
      <c r="E875" s="1"/>
      <c r="F875" s="1"/>
      <c r="G875" s="1"/>
      <c r="H875" s="1"/>
      <c r="I875" s="1"/>
      <c r="R875" s="2"/>
      <c r="S875" s="1"/>
      <c r="T875" s="1"/>
      <c r="U875" s="1"/>
    </row>
    <row r="876" spans="1:21" ht="14.25" customHeight="1" x14ac:dyDescent="0.4">
      <c r="A876" s="1"/>
      <c r="B876" s="1"/>
      <c r="D876" s="1"/>
      <c r="E876" s="1"/>
      <c r="F876" s="1"/>
      <c r="G876" s="1"/>
      <c r="H876" s="1"/>
      <c r="I876" s="1"/>
      <c r="R876" s="2"/>
      <c r="S876" s="1"/>
      <c r="T876" s="1"/>
      <c r="U876" s="1"/>
    </row>
    <row r="877" spans="1:21" ht="14.25" customHeight="1" x14ac:dyDescent="0.4">
      <c r="A877" s="1"/>
      <c r="B877" s="1"/>
      <c r="D877" s="1"/>
      <c r="E877" s="1"/>
      <c r="F877" s="1"/>
      <c r="G877" s="1"/>
      <c r="H877" s="1"/>
      <c r="I877" s="1"/>
      <c r="R877" s="2"/>
      <c r="S877" s="1"/>
      <c r="T877" s="1"/>
      <c r="U877" s="1"/>
    </row>
    <row r="878" spans="1:21" ht="14.25" customHeight="1" x14ac:dyDescent="0.4">
      <c r="A878" s="1"/>
      <c r="B878" s="1"/>
      <c r="D878" s="1"/>
      <c r="E878" s="1"/>
      <c r="F878" s="1"/>
      <c r="G878" s="1"/>
      <c r="H878" s="1"/>
      <c r="I878" s="1"/>
      <c r="R878" s="2"/>
      <c r="S878" s="1"/>
      <c r="T878" s="1"/>
      <c r="U878" s="1"/>
    </row>
    <row r="879" spans="1:21" ht="14.25" customHeight="1" x14ac:dyDescent="0.4">
      <c r="A879" s="1"/>
      <c r="B879" s="1"/>
      <c r="D879" s="1"/>
      <c r="E879" s="1"/>
      <c r="F879" s="1"/>
      <c r="G879" s="1"/>
      <c r="H879" s="1"/>
      <c r="I879" s="1"/>
      <c r="R879" s="2"/>
      <c r="S879" s="1"/>
      <c r="T879" s="1"/>
      <c r="U879" s="1"/>
    </row>
    <row r="880" spans="1:21" ht="14.25" customHeight="1" x14ac:dyDescent="0.4">
      <c r="A880" s="1"/>
      <c r="B880" s="1"/>
      <c r="D880" s="1"/>
      <c r="E880" s="1"/>
      <c r="F880" s="1"/>
      <c r="G880" s="1"/>
      <c r="H880" s="1"/>
      <c r="I880" s="1"/>
      <c r="R880" s="2"/>
      <c r="S880" s="1"/>
      <c r="T880" s="1"/>
      <c r="U880" s="1"/>
    </row>
    <row r="881" spans="1:21" ht="14.25" customHeight="1" x14ac:dyDescent="0.4">
      <c r="A881" s="1"/>
      <c r="B881" s="1"/>
      <c r="D881" s="1"/>
      <c r="E881" s="1"/>
      <c r="F881" s="1"/>
      <c r="G881" s="1"/>
      <c r="H881" s="1"/>
      <c r="I881" s="1"/>
      <c r="R881" s="2"/>
      <c r="S881" s="1"/>
      <c r="T881" s="1"/>
      <c r="U881" s="1"/>
    </row>
    <row r="882" spans="1:21" ht="14.25" customHeight="1" x14ac:dyDescent="0.4">
      <c r="A882" s="1"/>
      <c r="B882" s="1"/>
      <c r="D882" s="1"/>
      <c r="E882" s="1"/>
      <c r="F882" s="1"/>
      <c r="G882" s="1"/>
      <c r="H882" s="1"/>
      <c r="I882" s="1"/>
      <c r="R882" s="2"/>
      <c r="S882" s="1"/>
      <c r="T882" s="1"/>
      <c r="U882" s="1"/>
    </row>
    <row r="883" spans="1:21" ht="14.25" customHeight="1" x14ac:dyDescent="0.4">
      <c r="A883" s="1"/>
      <c r="B883" s="1"/>
      <c r="D883" s="1"/>
      <c r="E883" s="1"/>
      <c r="F883" s="1"/>
      <c r="G883" s="1"/>
      <c r="H883" s="1"/>
      <c r="I883" s="1"/>
      <c r="R883" s="2"/>
      <c r="S883" s="1"/>
      <c r="T883" s="1"/>
      <c r="U883" s="1"/>
    </row>
    <row r="884" spans="1:21" ht="14.25" customHeight="1" x14ac:dyDescent="0.4">
      <c r="A884" s="1"/>
      <c r="B884" s="1"/>
      <c r="D884" s="1"/>
      <c r="E884" s="1"/>
      <c r="F884" s="1"/>
      <c r="G884" s="1"/>
      <c r="H884" s="1"/>
      <c r="I884" s="1"/>
      <c r="R884" s="2"/>
      <c r="S884" s="1"/>
      <c r="T884" s="1"/>
      <c r="U884" s="1"/>
    </row>
    <row r="885" spans="1:21" ht="14.25" customHeight="1" x14ac:dyDescent="0.4">
      <c r="A885" s="1"/>
      <c r="B885" s="1"/>
      <c r="D885" s="1"/>
      <c r="E885" s="1"/>
      <c r="F885" s="1"/>
      <c r="G885" s="1"/>
      <c r="H885" s="1"/>
      <c r="I885" s="1"/>
      <c r="R885" s="2"/>
      <c r="S885" s="1"/>
      <c r="T885" s="1"/>
      <c r="U885" s="1"/>
    </row>
    <row r="886" spans="1:21" ht="14.25" customHeight="1" x14ac:dyDescent="0.4">
      <c r="A886" s="1"/>
      <c r="B886" s="1"/>
      <c r="D886" s="1"/>
      <c r="E886" s="1"/>
      <c r="F886" s="1"/>
      <c r="G886" s="1"/>
      <c r="H886" s="1"/>
      <c r="I886" s="1"/>
      <c r="R886" s="2"/>
      <c r="S886" s="1"/>
      <c r="T886" s="1"/>
      <c r="U886" s="1"/>
    </row>
    <row r="887" spans="1:21" ht="14.25" customHeight="1" x14ac:dyDescent="0.4">
      <c r="A887" s="1"/>
      <c r="B887" s="1"/>
      <c r="D887" s="1"/>
      <c r="E887" s="1"/>
      <c r="F887" s="1"/>
      <c r="G887" s="1"/>
      <c r="H887" s="1"/>
      <c r="I887" s="1"/>
      <c r="R887" s="2"/>
      <c r="S887" s="1"/>
      <c r="T887" s="1"/>
      <c r="U887" s="1"/>
    </row>
    <row r="888" spans="1:21" ht="14.25" customHeight="1" x14ac:dyDescent="0.4">
      <c r="A888" s="1"/>
      <c r="B888" s="1"/>
      <c r="D888" s="1"/>
      <c r="E888" s="1"/>
      <c r="F888" s="1"/>
      <c r="G888" s="1"/>
      <c r="H888" s="1"/>
      <c r="I888" s="1"/>
      <c r="R888" s="2"/>
      <c r="S888" s="1"/>
      <c r="T888" s="1"/>
      <c r="U888" s="1"/>
    </row>
    <row r="889" spans="1:21" ht="14.25" customHeight="1" x14ac:dyDescent="0.4">
      <c r="A889" s="1"/>
      <c r="B889" s="1"/>
      <c r="D889" s="1"/>
      <c r="E889" s="1"/>
      <c r="F889" s="1"/>
      <c r="G889" s="1"/>
      <c r="H889" s="1"/>
      <c r="I889" s="1"/>
      <c r="R889" s="2"/>
      <c r="S889" s="1"/>
      <c r="T889" s="1"/>
      <c r="U889" s="1"/>
    </row>
    <row r="890" spans="1:21" ht="14.25" customHeight="1" x14ac:dyDescent="0.4">
      <c r="A890" s="1"/>
      <c r="B890" s="1"/>
      <c r="D890" s="1"/>
      <c r="E890" s="1"/>
      <c r="F890" s="1"/>
      <c r="G890" s="1"/>
      <c r="H890" s="1"/>
      <c r="I890" s="1"/>
      <c r="R890" s="2"/>
      <c r="S890" s="1"/>
      <c r="T890" s="1"/>
      <c r="U890" s="1"/>
    </row>
    <row r="891" spans="1:21" ht="14.25" customHeight="1" x14ac:dyDescent="0.4">
      <c r="A891" s="1"/>
      <c r="B891" s="1"/>
      <c r="D891" s="1"/>
      <c r="E891" s="1"/>
      <c r="F891" s="1"/>
      <c r="G891" s="1"/>
      <c r="H891" s="1"/>
      <c r="I891" s="1"/>
      <c r="R891" s="2"/>
      <c r="S891" s="1"/>
      <c r="T891" s="1"/>
      <c r="U891" s="1"/>
    </row>
    <row r="892" spans="1:21" ht="14.25" customHeight="1" x14ac:dyDescent="0.4">
      <c r="A892" s="1"/>
      <c r="B892" s="1"/>
      <c r="D892" s="1"/>
      <c r="E892" s="1"/>
      <c r="F892" s="1"/>
      <c r="G892" s="1"/>
      <c r="H892" s="1"/>
      <c r="I892" s="1"/>
      <c r="R892" s="2"/>
      <c r="S892" s="1"/>
      <c r="T892" s="1"/>
      <c r="U892" s="1"/>
    </row>
    <row r="893" spans="1:21" ht="14.25" customHeight="1" x14ac:dyDescent="0.4">
      <c r="A893" s="1"/>
      <c r="B893" s="1"/>
      <c r="D893" s="1"/>
      <c r="E893" s="1"/>
      <c r="F893" s="1"/>
      <c r="G893" s="1"/>
      <c r="H893" s="1"/>
      <c r="I893" s="1"/>
      <c r="R893" s="2"/>
      <c r="S893" s="1"/>
      <c r="T893" s="1"/>
      <c r="U893" s="1"/>
    </row>
    <row r="894" spans="1:21" ht="14.25" customHeight="1" x14ac:dyDescent="0.4">
      <c r="A894" s="1"/>
      <c r="B894" s="1"/>
      <c r="D894" s="1"/>
      <c r="E894" s="1"/>
      <c r="F894" s="1"/>
      <c r="G894" s="1"/>
      <c r="H894" s="1"/>
      <c r="I894" s="1"/>
      <c r="R894" s="2"/>
      <c r="S894" s="1"/>
      <c r="T894" s="1"/>
      <c r="U894" s="1"/>
    </row>
    <row r="895" spans="1:21" ht="14.25" customHeight="1" x14ac:dyDescent="0.4">
      <c r="A895" s="1"/>
      <c r="B895" s="1"/>
      <c r="D895" s="1"/>
      <c r="E895" s="1"/>
      <c r="F895" s="1"/>
      <c r="G895" s="1"/>
      <c r="H895" s="1"/>
      <c r="I895" s="1"/>
      <c r="R895" s="2"/>
      <c r="S895" s="1"/>
      <c r="T895" s="1"/>
      <c r="U895" s="1"/>
    </row>
    <row r="896" spans="1:21" ht="14.25" customHeight="1" x14ac:dyDescent="0.4">
      <c r="A896" s="1"/>
      <c r="B896" s="1"/>
      <c r="D896" s="1"/>
      <c r="E896" s="1"/>
      <c r="F896" s="1"/>
      <c r="G896" s="1"/>
      <c r="H896" s="1"/>
      <c r="I896" s="1"/>
      <c r="R896" s="2"/>
      <c r="S896" s="1"/>
      <c r="T896" s="1"/>
      <c r="U896" s="1"/>
    </row>
    <row r="897" spans="1:21" ht="14.25" customHeight="1" x14ac:dyDescent="0.4">
      <c r="A897" s="1"/>
      <c r="B897" s="1"/>
      <c r="D897" s="1"/>
      <c r="E897" s="1"/>
      <c r="F897" s="1"/>
      <c r="G897" s="1"/>
      <c r="H897" s="1"/>
      <c r="I897" s="1"/>
      <c r="R897" s="2"/>
      <c r="S897" s="1"/>
      <c r="T897" s="1"/>
      <c r="U897" s="1"/>
    </row>
    <row r="898" spans="1:21" ht="14.25" customHeight="1" x14ac:dyDescent="0.4">
      <c r="A898" s="1"/>
      <c r="B898" s="1"/>
      <c r="D898" s="1"/>
      <c r="E898" s="1"/>
      <c r="F898" s="1"/>
      <c r="G898" s="1"/>
      <c r="H898" s="1"/>
      <c r="I898" s="1"/>
      <c r="R898" s="2"/>
      <c r="S898" s="1"/>
      <c r="T898" s="1"/>
      <c r="U898" s="1"/>
    </row>
    <row r="899" spans="1:21" ht="14.25" customHeight="1" x14ac:dyDescent="0.4">
      <c r="A899" s="1"/>
      <c r="B899" s="1"/>
      <c r="D899" s="1"/>
      <c r="E899" s="1"/>
      <c r="F899" s="1"/>
      <c r="G899" s="1"/>
      <c r="H899" s="1"/>
      <c r="I899" s="1"/>
      <c r="R899" s="2"/>
      <c r="S899" s="1"/>
      <c r="T899" s="1"/>
      <c r="U899" s="1"/>
    </row>
    <row r="900" spans="1:21" ht="14.25" customHeight="1" x14ac:dyDescent="0.4">
      <c r="A900" s="1"/>
      <c r="B900" s="1"/>
      <c r="D900" s="1"/>
      <c r="E900" s="1"/>
      <c r="F900" s="1"/>
      <c r="G900" s="1"/>
      <c r="H900" s="1"/>
      <c r="I900" s="1"/>
      <c r="R900" s="2"/>
      <c r="S900" s="1"/>
      <c r="T900" s="1"/>
      <c r="U900" s="1"/>
    </row>
    <row r="901" spans="1:21" ht="14.25" customHeight="1" x14ac:dyDescent="0.4">
      <c r="A901" s="1"/>
      <c r="B901" s="1"/>
      <c r="D901" s="1"/>
      <c r="E901" s="1"/>
      <c r="F901" s="1"/>
      <c r="G901" s="1"/>
      <c r="H901" s="1"/>
      <c r="I901" s="1"/>
      <c r="R901" s="2"/>
      <c r="S901" s="1"/>
      <c r="T901" s="1"/>
      <c r="U901" s="1"/>
    </row>
    <row r="902" spans="1:21" ht="14.25" customHeight="1" x14ac:dyDescent="0.4">
      <c r="A902" s="1"/>
      <c r="B902" s="1"/>
      <c r="D902" s="1"/>
      <c r="E902" s="1"/>
      <c r="F902" s="1"/>
      <c r="G902" s="1"/>
      <c r="H902" s="1"/>
      <c r="I902" s="1"/>
      <c r="R902" s="2"/>
      <c r="S902" s="1"/>
      <c r="T902" s="1"/>
      <c r="U902" s="1"/>
    </row>
    <row r="903" spans="1:21" ht="14.25" customHeight="1" x14ac:dyDescent="0.4">
      <c r="A903" s="1"/>
      <c r="B903" s="1"/>
      <c r="D903" s="1"/>
      <c r="E903" s="1"/>
      <c r="F903" s="1"/>
      <c r="G903" s="1"/>
      <c r="H903" s="1"/>
      <c r="I903" s="1"/>
      <c r="R903" s="2"/>
      <c r="S903" s="1"/>
      <c r="T903" s="1"/>
      <c r="U903" s="1"/>
    </row>
    <row r="904" spans="1:21" ht="14.25" customHeight="1" x14ac:dyDescent="0.4">
      <c r="A904" s="1"/>
      <c r="B904" s="1"/>
      <c r="D904" s="1"/>
      <c r="E904" s="1"/>
      <c r="F904" s="1"/>
      <c r="G904" s="1"/>
      <c r="H904" s="1"/>
      <c r="I904" s="1"/>
      <c r="R904" s="2"/>
      <c r="S904" s="1"/>
      <c r="T904" s="1"/>
      <c r="U904" s="1"/>
    </row>
    <row r="905" spans="1:21" ht="14.25" customHeight="1" x14ac:dyDescent="0.4">
      <c r="A905" s="1"/>
      <c r="B905" s="1"/>
      <c r="D905" s="1"/>
      <c r="E905" s="1"/>
      <c r="F905" s="1"/>
      <c r="G905" s="1"/>
      <c r="H905" s="1"/>
      <c r="I905" s="1"/>
      <c r="R905" s="2"/>
      <c r="S905" s="1"/>
      <c r="T905" s="1"/>
      <c r="U905" s="1"/>
    </row>
    <row r="906" spans="1:21" ht="14.25" customHeight="1" x14ac:dyDescent="0.4">
      <c r="A906" s="1"/>
      <c r="B906" s="1"/>
      <c r="D906" s="1"/>
      <c r="E906" s="1"/>
      <c r="F906" s="1"/>
      <c r="G906" s="1"/>
      <c r="H906" s="1"/>
      <c r="I906" s="1"/>
      <c r="R906" s="2"/>
      <c r="S906" s="1"/>
      <c r="T906" s="1"/>
      <c r="U906" s="1"/>
    </row>
    <row r="907" spans="1:21" ht="14.25" customHeight="1" x14ac:dyDescent="0.4">
      <c r="A907" s="1"/>
      <c r="B907" s="1"/>
      <c r="D907" s="1"/>
      <c r="E907" s="1"/>
      <c r="F907" s="1"/>
      <c r="G907" s="1"/>
      <c r="H907" s="1"/>
      <c r="I907" s="1"/>
      <c r="R907" s="2"/>
      <c r="S907" s="1"/>
      <c r="T907" s="1"/>
      <c r="U907" s="1"/>
    </row>
    <row r="908" spans="1:21" ht="14.25" customHeight="1" x14ac:dyDescent="0.4">
      <c r="A908" s="1"/>
      <c r="B908" s="1"/>
      <c r="D908" s="1"/>
      <c r="E908" s="1"/>
      <c r="F908" s="1"/>
      <c r="G908" s="1"/>
      <c r="H908" s="1"/>
      <c r="I908" s="1"/>
      <c r="R908" s="2"/>
      <c r="S908" s="1"/>
      <c r="T908" s="1"/>
      <c r="U908" s="1"/>
    </row>
    <row r="909" spans="1:21" ht="14.25" customHeight="1" x14ac:dyDescent="0.4">
      <c r="A909" s="1"/>
      <c r="B909" s="1"/>
      <c r="D909" s="1"/>
      <c r="E909" s="1"/>
      <c r="F909" s="1"/>
      <c r="G909" s="1"/>
      <c r="H909" s="1"/>
      <c r="I909" s="1"/>
      <c r="R909" s="2"/>
      <c r="S909" s="1"/>
      <c r="T909" s="1"/>
      <c r="U909" s="1"/>
    </row>
    <row r="910" spans="1:21" ht="14.25" customHeight="1" x14ac:dyDescent="0.4">
      <c r="A910" s="1"/>
      <c r="B910" s="1"/>
      <c r="D910" s="1"/>
      <c r="E910" s="1"/>
      <c r="F910" s="1"/>
      <c r="G910" s="1"/>
      <c r="H910" s="1"/>
      <c r="I910" s="1"/>
      <c r="R910" s="2"/>
      <c r="S910" s="1"/>
      <c r="T910" s="1"/>
      <c r="U910" s="1"/>
    </row>
    <row r="911" spans="1:21" ht="14.25" customHeight="1" x14ac:dyDescent="0.4">
      <c r="A911" s="1"/>
      <c r="B911" s="1"/>
      <c r="D911" s="1"/>
      <c r="E911" s="1"/>
      <c r="F911" s="1"/>
      <c r="G911" s="1"/>
      <c r="H911" s="1"/>
      <c r="I911" s="1"/>
      <c r="R911" s="2"/>
      <c r="S911" s="1"/>
      <c r="T911" s="1"/>
      <c r="U911" s="1"/>
    </row>
    <row r="912" spans="1:21" ht="14.25" customHeight="1" x14ac:dyDescent="0.4">
      <c r="A912" s="1"/>
      <c r="B912" s="1"/>
      <c r="D912" s="1"/>
      <c r="E912" s="1"/>
      <c r="F912" s="1"/>
      <c r="G912" s="1"/>
      <c r="H912" s="1"/>
      <c r="I912" s="1"/>
      <c r="R912" s="2"/>
      <c r="S912" s="1"/>
      <c r="T912" s="1"/>
      <c r="U912" s="1"/>
    </row>
    <row r="913" spans="1:21" ht="14.25" customHeight="1" x14ac:dyDescent="0.4">
      <c r="A913" s="1"/>
      <c r="B913" s="1"/>
      <c r="D913" s="1"/>
      <c r="E913" s="1"/>
      <c r="F913" s="1"/>
      <c r="G913" s="1"/>
      <c r="H913" s="1"/>
      <c r="I913" s="1"/>
      <c r="R913" s="2"/>
      <c r="S913" s="1"/>
      <c r="T913" s="1"/>
      <c r="U913" s="1"/>
    </row>
    <row r="914" spans="1:21" ht="14.25" customHeight="1" x14ac:dyDescent="0.4">
      <c r="A914" s="1"/>
      <c r="B914" s="1"/>
      <c r="D914" s="1"/>
      <c r="E914" s="1"/>
      <c r="F914" s="1"/>
      <c r="G914" s="1"/>
      <c r="H914" s="1"/>
      <c r="I914" s="1"/>
      <c r="R914" s="2"/>
      <c r="S914" s="1"/>
      <c r="T914" s="1"/>
      <c r="U914" s="1"/>
    </row>
    <row r="915" spans="1:21" ht="14.25" customHeight="1" x14ac:dyDescent="0.4">
      <c r="A915" s="1"/>
      <c r="B915" s="1"/>
      <c r="D915" s="1"/>
      <c r="E915" s="1"/>
      <c r="F915" s="1"/>
      <c r="G915" s="1"/>
      <c r="H915" s="1"/>
      <c r="I915" s="1"/>
      <c r="R915" s="2"/>
      <c r="S915" s="1"/>
      <c r="T915" s="1"/>
      <c r="U915" s="1"/>
    </row>
    <row r="916" spans="1:21" ht="14.25" customHeight="1" x14ac:dyDescent="0.4">
      <c r="A916" s="1"/>
      <c r="B916" s="1"/>
      <c r="D916" s="1"/>
      <c r="E916" s="1"/>
      <c r="F916" s="1"/>
      <c r="G916" s="1"/>
      <c r="H916" s="1"/>
      <c r="I916" s="1"/>
      <c r="R916" s="2"/>
      <c r="S916" s="1"/>
      <c r="T916" s="1"/>
      <c r="U916" s="1"/>
    </row>
    <row r="917" spans="1:21" ht="14.25" customHeight="1" x14ac:dyDescent="0.4">
      <c r="A917" s="1"/>
      <c r="B917" s="1"/>
      <c r="D917" s="1"/>
      <c r="E917" s="1"/>
      <c r="F917" s="1"/>
      <c r="G917" s="1"/>
      <c r="H917" s="1"/>
      <c r="I917" s="1"/>
      <c r="R917" s="2"/>
      <c r="S917" s="1"/>
      <c r="T917" s="1"/>
      <c r="U917" s="1"/>
    </row>
    <row r="918" spans="1:21" ht="14.25" customHeight="1" x14ac:dyDescent="0.4">
      <c r="A918" s="1"/>
      <c r="B918" s="1"/>
      <c r="D918" s="1"/>
      <c r="E918" s="1"/>
      <c r="F918" s="1"/>
      <c r="G918" s="1"/>
      <c r="H918" s="1"/>
      <c r="I918" s="1"/>
      <c r="R918" s="2"/>
      <c r="S918" s="1"/>
      <c r="T918" s="1"/>
      <c r="U918" s="1"/>
    </row>
    <row r="919" spans="1:21" ht="14.25" customHeight="1" x14ac:dyDescent="0.4">
      <c r="A919" s="1"/>
      <c r="B919" s="1"/>
      <c r="D919" s="1"/>
      <c r="E919" s="1"/>
      <c r="F919" s="1"/>
      <c r="G919" s="1"/>
      <c r="H919" s="1"/>
      <c r="I919" s="1"/>
      <c r="R919" s="2"/>
      <c r="S919" s="1"/>
      <c r="T919" s="1"/>
      <c r="U919" s="1"/>
    </row>
    <row r="920" spans="1:21" ht="14.25" customHeight="1" x14ac:dyDescent="0.4">
      <c r="A920" s="1"/>
      <c r="B920" s="1"/>
      <c r="D920" s="1"/>
      <c r="E920" s="1"/>
      <c r="F920" s="1"/>
      <c r="G920" s="1"/>
      <c r="H920" s="1"/>
      <c r="I920" s="1"/>
      <c r="R920" s="2"/>
      <c r="S920" s="1"/>
      <c r="T920" s="1"/>
      <c r="U920" s="1"/>
    </row>
    <row r="921" spans="1:21" ht="14.25" customHeight="1" x14ac:dyDescent="0.4">
      <c r="A921" s="1"/>
      <c r="B921" s="1"/>
      <c r="D921" s="1"/>
      <c r="E921" s="1"/>
      <c r="F921" s="1"/>
      <c r="G921" s="1"/>
      <c r="H921" s="1"/>
      <c r="I921" s="1"/>
      <c r="R921" s="2"/>
      <c r="S921" s="1"/>
      <c r="T921" s="1"/>
      <c r="U921" s="1"/>
    </row>
    <row r="922" spans="1:21" ht="14.25" customHeight="1" x14ac:dyDescent="0.4">
      <c r="A922" s="1"/>
      <c r="B922" s="1"/>
      <c r="D922" s="1"/>
      <c r="E922" s="1"/>
      <c r="F922" s="1"/>
      <c r="G922" s="1"/>
      <c r="H922" s="1"/>
      <c r="I922" s="1"/>
      <c r="R922" s="2"/>
      <c r="S922" s="1"/>
      <c r="T922" s="1"/>
      <c r="U922" s="1"/>
    </row>
    <row r="923" spans="1:21" ht="14.25" customHeight="1" x14ac:dyDescent="0.4">
      <c r="A923" s="1"/>
      <c r="B923" s="1"/>
      <c r="D923" s="1"/>
      <c r="E923" s="1"/>
      <c r="F923" s="1"/>
      <c r="G923" s="1"/>
      <c r="H923" s="1"/>
      <c r="I923" s="1"/>
      <c r="R923" s="2"/>
      <c r="S923" s="1"/>
      <c r="T923" s="1"/>
      <c r="U923" s="1"/>
    </row>
    <row r="924" spans="1:21" ht="14.25" customHeight="1" x14ac:dyDescent="0.4">
      <c r="A924" s="1"/>
      <c r="B924" s="1"/>
      <c r="D924" s="1"/>
      <c r="E924" s="1"/>
      <c r="F924" s="1"/>
      <c r="G924" s="1"/>
      <c r="H924" s="1"/>
      <c r="I924" s="1"/>
      <c r="R924" s="2"/>
      <c r="S924" s="1"/>
      <c r="T924" s="1"/>
      <c r="U924" s="1"/>
    </row>
    <row r="925" spans="1:21" ht="14.25" customHeight="1" x14ac:dyDescent="0.4">
      <c r="A925" s="1"/>
      <c r="B925" s="1"/>
      <c r="D925" s="1"/>
      <c r="E925" s="1"/>
      <c r="F925" s="1"/>
      <c r="G925" s="1"/>
      <c r="H925" s="1"/>
      <c r="I925" s="1"/>
      <c r="R925" s="2"/>
      <c r="S925" s="1"/>
      <c r="T925" s="1"/>
      <c r="U925" s="1"/>
    </row>
    <row r="926" spans="1:21" ht="14.25" customHeight="1" x14ac:dyDescent="0.4">
      <c r="A926" s="1"/>
      <c r="B926" s="1"/>
      <c r="D926" s="1"/>
      <c r="E926" s="1"/>
      <c r="F926" s="1"/>
      <c r="G926" s="1"/>
      <c r="H926" s="1"/>
      <c r="I926" s="1"/>
      <c r="R926" s="2"/>
      <c r="S926" s="1"/>
      <c r="T926" s="1"/>
      <c r="U926" s="1"/>
    </row>
    <row r="927" spans="1:21" ht="14.25" customHeight="1" x14ac:dyDescent="0.4">
      <c r="A927" s="1"/>
      <c r="B927" s="1"/>
      <c r="D927" s="1"/>
      <c r="E927" s="1"/>
      <c r="F927" s="1"/>
      <c r="G927" s="1"/>
      <c r="H927" s="1"/>
      <c r="I927" s="1"/>
      <c r="R927" s="2"/>
      <c r="S927" s="1"/>
      <c r="T927" s="1"/>
      <c r="U927" s="1"/>
    </row>
    <row r="928" spans="1:21" ht="14.25" customHeight="1" x14ac:dyDescent="0.4">
      <c r="A928" s="1"/>
      <c r="B928" s="1"/>
      <c r="D928" s="1"/>
      <c r="E928" s="1"/>
      <c r="F928" s="1"/>
      <c r="G928" s="1"/>
      <c r="H928" s="1"/>
      <c r="I928" s="1"/>
      <c r="R928" s="2"/>
      <c r="S928" s="1"/>
      <c r="T928" s="1"/>
      <c r="U928" s="1"/>
    </row>
    <row r="929" spans="1:21" ht="14.25" customHeight="1" x14ac:dyDescent="0.4">
      <c r="A929" s="1"/>
      <c r="B929" s="1"/>
      <c r="D929" s="1"/>
      <c r="E929" s="1"/>
      <c r="F929" s="1"/>
      <c r="G929" s="1"/>
      <c r="H929" s="1"/>
      <c r="I929" s="1"/>
      <c r="R929" s="2"/>
      <c r="S929" s="1"/>
      <c r="T929" s="1"/>
      <c r="U929" s="1"/>
    </row>
    <row r="930" spans="1:21" ht="14.25" customHeight="1" x14ac:dyDescent="0.4">
      <c r="A930" s="1"/>
      <c r="B930" s="1"/>
      <c r="D930" s="1"/>
      <c r="E930" s="1"/>
      <c r="F930" s="1"/>
      <c r="G930" s="1"/>
      <c r="H930" s="1"/>
      <c r="I930" s="1"/>
      <c r="R930" s="2"/>
      <c r="S930" s="1"/>
      <c r="T930" s="1"/>
      <c r="U930" s="1"/>
    </row>
    <row r="931" spans="1:21" ht="14.25" customHeight="1" x14ac:dyDescent="0.4">
      <c r="A931" s="1"/>
      <c r="B931" s="1"/>
      <c r="D931" s="1"/>
      <c r="E931" s="1"/>
      <c r="F931" s="1"/>
      <c r="G931" s="1"/>
      <c r="H931" s="1"/>
      <c r="I931" s="1"/>
      <c r="R931" s="2"/>
      <c r="S931" s="1"/>
      <c r="T931" s="1"/>
      <c r="U931" s="1"/>
    </row>
    <row r="932" spans="1:21" ht="14.25" customHeight="1" x14ac:dyDescent="0.4">
      <c r="A932" s="1"/>
      <c r="B932" s="1"/>
      <c r="D932" s="1"/>
      <c r="E932" s="1"/>
      <c r="F932" s="1"/>
      <c r="G932" s="1"/>
      <c r="H932" s="1"/>
      <c r="I932" s="1"/>
      <c r="R932" s="2"/>
      <c r="S932" s="1"/>
      <c r="T932" s="1"/>
      <c r="U932" s="1"/>
    </row>
    <row r="933" spans="1:21" ht="14.25" customHeight="1" x14ac:dyDescent="0.4">
      <c r="A933" s="1"/>
      <c r="B933" s="1"/>
      <c r="D933" s="1"/>
      <c r="E933" s="1"/>
      <c r="F933" s="1"/>
      <c r="G933" s="1"/>
      <c r="H933" s="1"/>
      <c r="I933" s="1"/>
      <c r="R933" s="2"/>
      <c r="S933" s="1"/>
      <c r="T933" s="1"/>
      <c r="U933" s="1"/>
    </row>
    <row r="934" spans="1:21" ht="14.25" customHeight="1" x14ac:dyDescent="0.4">
      <c r="A934" s="1"/>
      <c r="B934" s="1"/>
      <c r="D934" s="1"/>
      <c r="E934" s="1"/>
      <c r="F934" s="1"/>
      <c r="G934" s="1"/>
      <c r="H934" s="1"/>
      <c r="I934" s="1"/>
      <c r="R934" s="2"/>
      <c r="S934" s="1"/>
      <c r="T934" s="1"/>
      <c r="U934" s="1"/>
    </row>
    <row r="935" spans="1:21" ht="14.25" customHeight="1" x14ac:dyDescent="0.4">
      <c r="A935" s="1"/>
      <c r="B935" s="1"/>
      <c r="D935" s="1"/>
      <c r="E935" s="1"/>
      <c r="F935" s="1"/>
      <c r="G935" s="1"/>
      <c r="H935" s="1"/>
      <c r="I935" s="1"/>
      <c r="R935" s="2"/>
      <c r="S935" s="1"/>
      <c r="T935" s="1"/>
      <c r="U935" s="1"/>
    </row>
    <row r="936" spans="1:21" ht="14.25" customHeight="1" x14ac:dyDescent="0.4">
      <c r="A936" s="1"/>
      <c r="B936" s="1"/>
      <c r="D936" s="1"/>
      <c r="E936" s="1"/>
      <c r="F936" s="1"/>
      <c r="G936" s="1"/>
      <c r="H936" s="1"/>
      <c r="I936" s="1"/>
      <c r="R936" s="2"/>
      <c r="S936" s="1"/>
      <c r="T936" s="1"/>
      <c r="U936" s="1"/>
    </row>
    <row r="937" spans="1:21" ht="14.25" customHeight="1" x14ac:dyDescent="0.4">
      <c r="A937" s="1"/>
      <c r="B937" s="1"/>
      <c r="D937" s="1"/>
      <c r="E937" s="1"/>
      <c r="F937" s="1"/>
      <c r="G937" s="1"/>
      <c r="H937" s="1"/>
      <c r="I937" s="1"/>
      <c r="R937" s="2"/>
      <c r="S937" s="1"/>
      <c r="T937" s="1"/>
      <c r="U937" s="1"/>
    </row>
    <row r="938" spans="1:21" ht="14.25" customHeight="1" x14ac:dyDescent="0.4">
      <c r="A938" s="1"/>
      <c r="B938" s="1"/>
      <c r="D938" s="1"/>
      <c r="E938" s="1"/>
      <c r="F938" s="1"/>
      <c r="G938" s="1"/>
      <c r="H938" s="1"/>
      <c r="I938" s="1"/>
      <c r="R938" s="2"/>
      <c r="S938" s="1"/>
      <c r="T938" s="1"/>
      <c r="U938" s="1"/>
    </row>
    <row r="939" spans="1:21" ht="14.25" customHeight="1" x14ac:dyDescent="0.4">
      <c r="A939" s="1"/>
      <c r="B939" s="1"/>
      <c r="D939" s="1"/>
      <c r="E939" s="1"/>
      <c r="F939" s="1"/>
      <c r="G939" s="1"/>
      <c r="H939" s="1"/>
      <c r="I939" s="1"/>
      <c r="R939" s="2"/>
      <c r="S939" s="1"/>
      <c r="T939" s="1"/>
      <c r="U939" s="1"/>
    </row>
    <row r="940" spans="1:21" ht="14.25" customHeight="1" x14ac:dyDescent="0.4">
      <c r="A940" s="1"/>
      <c r="B940" s="1"/>
      <c r="D940" s="1"/>
      <c r="E940" s="1"/>
      <c r="F940" s="1"/>
      <c r="G940" s="1"/>
      <c r="H940" s="1"/>
      <c r="I940" s="1"/>
      <c r="R940" s="2"/>
      <c r="S940" s="1"/>
      <c r="T940" s="1"/>
      <c r="U940" s="1"/>
    </row>
    <row r="941" spans="1:21" ht="14.25" customHeight="1" x14ac:dyDescent="0.4">
      <c r="A941" s="1"/>
      <c r="B941" s="1"/>
      <c r="D941" s="1"/>
      <c r="E941" s="1"/>
      <c r="F941" s="1"/>
      <c r="G941" s="1"/>
      <c r="H941" s="1"/>
      <c r="I941" s="1"/>
      <c r="R941" s="2"/>
      <c r="S941" s="1"/>
      <c r="T941" s="1"/>
      <c r="U941" s="1"/>
    </row>
    <row r="942" spans="1:21" ht="14.25" customHeight="1" x14ac:dyDescent="0.4">
      <c r="A942" s="1"/>
      <c r="B942" s="1"/>
      <c r="D942" s="1"/>
      <c r="E942" s="1"/>
      <c r="F942" s="1"/>
      <c r="G942" s="1"/>
      <c r="H942" s="1"/>
      <c r="I942" s="1"/>
      <c r="R942" s="2"/>
      <c r="S942" s="1"/>
      <c r="T942" s="1"/>
      <c r="U942" s="1"/>
    </row>
    <row r="943" spans="1:21" ht="14.25" customHeight="1" x14ac:dyDescent="0.4">
      <c r="A943" s="1"/>
      <c r="B943" s="1"/>
      <c r="D943" s="1"/>
      <c r="E943" s="1"/>
      <c r="F943" s="1"/>
      <c r="G943" s="1"/>
      <c r="H943" s="1"/>
      <c r="I943" s="1"/>
      <c r="R943" s="2"/>
      <c r="S943" s="1"/>
      <c r="T943" s="1"/>
      <c r="U943" s="1"/>
    </row>
    <row r="944" spans="1:21" ht="14.25" customHeight="1" x14ac:dyDescent="0.4">
      <c r="A944" s="1"/>
      <c r="B944" s="1"/>
      <c r="D944" s="1"/>
      <c r="E944" s="1"/>
      <c r="F944" s="1"/>
      <c r="G944" s="1"/>
      <c r="H944" s="1"/>
      <c r="I944" s="1"/>
      <c r="R944" s="2"/>
      <c r="S944" s="1"/>
      <c r="T944" s="1"/>
      <c r="U944" s="1"/>
    </row>
    <row r="945" spans="1:21" ht="14.25" customHeight="1" x14ac:dyDescent="0.4">
      <c r="A945" s="1"/>
      <c r="B945" s="1"/>
      <c r="D945" s="1"/>
      <c r="E945" s="1"/>
      <c r="F945" s="1"/>
      <c r="G945" s="1"/>
      <c r="H945" s="1"/>
      <c r="I945" s="1"/>
      <c r="R945" s="2"/>
      <c r="S945" s="1"/>
      <c r="T945" s="1"/>
      <c r="U945" s="1"/>
    </row>
    <row r="946" spans="1:21" ht="14.25" customHeight="1" x14ac:dyDescent="0.4">
      <c r="A946" s="1"/>
      <c r="B946" s="1"/>
      <c r="D946" s="1"/>
      <c r="E946" s="1"/>
      <c r="F946" s="1"/>
      <c r="G946" s="1"/>
      <c r="H946" s="1"/>
      <c r="I946" s="1"/>
      <c r="R946" s="2"/>
      <c r="S946" s="1"/>
      <c r="T946" s="1"/>
      <c r="U946" s="1"/>
    </row>
    <row r="947" spans="1:21" ht="14.25" customHeight="1" x14ac:dyDescent="0.4">
      <c r="A947" s="1"/>
      <c r="B947" s="1"/>
      <c r="D947" s="1"/>
      <c r="E947" s="1"/>
      <c r="F947" s="1"/>
      <c r="G947" s="1"/>
      <c r="H947" s="1"/>
      <c r="I947" s="1"/>
      <c r="R947" s="2"/>
      <c r="S947" s="1"/>
      <c r="T947" s="1"/>
      <c r="U947" s="1"/>
    </row>
    <row r="948" spans="1:21" ht="14.25" customHeight="1" x14ac:dyDescent="0.4">
      <c r="A948" s="1"/>
      <c r="B948" s="1"/>
      <c r="D948" s="1"/>
      <c r="E948" s="1"/>
      <c r="F948" s="1"/>
      <c r="G948" s="1"/>
      <c r="H948" s="1"/>
      <c r="I948" s="1"/>
      <c r="R948" s="2"/>
      <c r="S948" s="1"/>
      <c r="T948" s="1"/>
      <c r="U948" s="1"/>
    </row>
    <row r="949" spans="1:21" ht="14.25" customHeight="1" x14ac:dyDescent="0.4">
      <c r="A949" s="1"/>
      <c r="B949" s="1"/>
      <c r="D949" s="1"/>
      <c r="E949" s="1"/>
      <c r="F949" s="1"/>
      <c r="G949" s="1"/>
      <c r="H949" s="1"/>
      <c r="I949" s="1"/>
      <c r="R949" s="2"/>
      <c r="S949" s="1"/>
      <c r="T949" s="1"/>
      <c r="U949" s="1"/>
    </row>
    <row r="950" spans="1:21" ht="14.25" customHeight="1" x14ac:dyDescent="0.4">
      <c r="A950" s="1"/>
      <c r="B950" s="1"/>
      <c r="D950" s="1"/>
      <c r="E950" s="1"/>
      <c r="F950" s="1"/>
      <c r="G950" s="1"/>
      <c r="H950" s="1"/>
      <c r="I950" s="1"/>
      <c r="R950" s="2"/>
      <c r="S950" s="1"/>
      <c r="T950" s="1"/>
      <c r="U950" s="1"/>
    </row>
    <row r="951" spans="1:21" ht="14.25" customHeight="1" x14ac:dyDescent="0.4">
      <c r="A951" s="1"/>
      <c r="B951" s="1"/>
      <c r="D951" s="1"/>
      <c r="E951" s="1"/>
      <c r="F951" s="1"/>
      <c r="G951" s="1"/>
      <c r="H951" s="1"/>
      <c r="I951" s="1"/>
      <c r="R951" s="2"/>
      <c r="S951" s="1"/>
      <c r="T951" s="1"/>
      <c r="U951" s="1"/>
    </row>
    <row r="952" spans="1:21" ht="14.25" customHeight="1" x14ac:dyDescent="0.4">
      <c r="A952" s="1"/>
      <c r="B952" s="1"/>
      <c r="D952" s="1"/>
      <c r="E952" s="1"/>
      <c r="F952" s="1"/>
      <c r="G952" s="1"/>
      <c r="H952" s="1"/>
      <c r="I952" s="1"/>
      <c r="R952" s="2"/>
      <c r="S952" s="1"/>
      <c r="T952" s="1"/>
      <c r="U952" s="1"/>
    </row>
    <row r="953" spans="1:21" ht="14.25" customHeight="1" x14ac:dyDescent="0.4">
      <c r="A953" s="1"/>
      <c r="B953" s="1"/>
      <c r="D953" s="1"/>
      <c r="E953" s="1"/>
      <c r="F953" s="1"/>
      <c r="G953" s="1"/>
      <c r="H953" s="1"/>
      <c r="I953" s="1"/>
      <c r="R953" s="2"/>
      <c r="S953" s="1"/>
      <c r="T953" s="1"/>
      <c r="U953" s="1"/>
    </row>
    <row r="954" spans="1:21" ht="14.25" customHeight="1" x14ac:dyDescent="0.4">
      <c r="A954" s="1"/>
      <c r="B954" s="1"/>
      <c r="D954" s="1"/>
      <c r="E954" s="1"/>
      <c r="F954" s="1"/>
      <c r="G954" s="1"/>
      <c r="H954" s="1"/>
      <c r="I954" s="1"/>
      <c r="R954" s="2"/>
      <c r="S954" s="1"/>
      <c r="T954" s="1"/>
      <c r="U954" s="1"/>
    </row>
    <row r="955" spans="1:21" ht="14.25" customHeight="1" x14ac:dyDescent="0.4">
      <c r="A955" s="1"/>
      <c r="B955" s="1"/>
      <c r="D955" s="1"/>
      <c r="E955" s="1"/>
      <c r="F955" s="1"/>
      <c r="G955" s="1"/>
      <c r="H955" s="1"/>
      <c r="I955" s="1"/>
      <c r="R955" s="2"/>
      <c r="S955" s="1"/>
      <c r="T955" s="1"/>
      <c r="U955" s="1"/>
    </row>
    <row r="956" spans="1:21" ht="14.25" customHeight="1" x14ac:dyDescent="0.4">
      <c r="A956" s="1"/>
      <c r="B956" s="1"/>
      <c r="D956" s="1"/>
      <c r="E956" s="1"/>
      <c r="F956" s="1"/>
      <c r="G956" s="1"/>
      <c r="H956" s="1"/>
      <c r="I956" s="1"/>
      <c r="R956" s="2"/>
      <c r="S956" s="1"/>
      <c r="T956" s="1"/>
      <c r="U956" s="1"/>
    </row>
    <row r="957" spans="1:21" ht="14.25" customHeight="1" x14ac:dyDescent="0.4">
      <c r="A957" s="1"/>
      <c r="B957" s="1"/>
      <c r="D957" s="1"/>
      <c r="E957" s="1"/>
      <c r="F957" s="1"/>
      <c r="G957" s="1"/>
      <c r="H957" s="1"/>
      <c r="I957" s="1"/>
      <c r="R957" s="2"/>
      <c r="S957" s="1"/>
      <c r="T957" s="1"/>
      <c r="U957" s="1"/>
    </row>
    <row r="958" spans="1:21" ht="14.25" customHeight="1" x14ac:dyDescent="0.4">
      <c r="A958" s="1"/>
      <c r="B958" s="1"/>
      <c r="D958" s="1"/>
      <c r="E958" s="1"/>
      <c r="F958" s="1"/>
      <c r="G958" s="1"/>
      <c r="H958" s="1"/>
      <c r="I958" s="1"/>
      <c r="R958" s="2"/>
      <c r="S958" s="1"/>
      <c r="T958" s="1"/>
      <c r="U958" s="1"/>
    </row>
    <row r="959" spans="1:21" ht="14.25" customHeight="1" x14ac:dyDescent="0.4">
      <c r="A959" s="1"/>
      <c r="B959" s="1"/>
      <c r="D959" s="1"/>
      <c r="E959" s="1"/>
      <c r="F959" s="1"/>
      <c r="G959" s="1"/>
      <c r="H959" s="1"/>
      <c r="I959" s="1"/>
      <c r="R959" s="2"/>
      <c r="S959" s="1"/>
      <c r="T959" s="1"/>
      <c r="U959" s="1"/>
    </row>
    <row r="960" spans="1:21" ht="14.25" customHeight="1" x14ac:dyDescent="0.4">
      <c r="A960" s="1"/>
      <c r="B960" s="1"/>
      <c r="D960" s="1"/>
      <c r="E960" s="1"/>
      <c r="F960" s="1"/>
      <c r="G960" s="1"/>
      <c r="H960" s="1"/>
      <c r="I960" s="1"/>
      <c r="R960" s="2"/>
      <c r="S960" s="1"/>
      <c r="T960" s="1"/>
      <c r="U960" s="1"/>
    </row>
    <row r="961" spans="1:21" ht="14.25" customHeight="1" x14ac:dyDescent="0.4">
      <c r="A961" s="1"/>
      <c r="B961" s="1"/>
      <c r="D961" s="1"/>
      <c r="E961" s="1"/>
      <c r="F961" s="1"/>
      <c r="G961" s="1"/>
      <c r="H961" s="1"/>
      <c r="I961" s="1"/>
      <c r="R961" s="2"/>
      <c r="S961" s="1"/>
      <c r="T961" s="1"/>
      <c r="U961" s="1"/>
    </row>
    <row r="962" spans="1:21" ht="14.25" customHeight="1" x14ac:dyDescent="0.4">
      <c r="A962" s="1"/>
      <c r="B962" s="1"/>
      <c r="D962" s="1"/>
      <c r="E962" s="1"/>
      <c r="F962" s="1"/>
      <c r="G962" s="1"/>
      <c r="H962" s="1"/>
      <c r="I962" s="1"/>
      <c r="R962" s="2"/>
      <c r="S962" s="1"/>
      <c r="T962" s="1"/>
      <c r="U962" s="1"/>
    </row>
    <row r="963" spans="1:21" ht="14.25" customHeight="1" x14ac:dyDescent="0.4">
      <c r="A963" s="1"/>
      <c r="B963" s="1"/>
      <c r="D963" s="1"/>
      <c r="E963" s="1"/>
      <c r="F963" s="1"/>
      <c r="G963" s="1"/>
      <c r="H963" s="1"/>
      <c r="I963" s="1"/>
      <c r="R963" s="2"/>
      <c r="S963" s="1"/>
      <c r="T963" s="1"/>
      <c r="U963" s="1"/>
    </row>
    <row r="964" spans="1:21" ht="14.25" customHeight="1" x14ac:dyDescent="0.4">
      <c r="A964" s="1"/>
      <c r="B964" s="1"/>
      <c r="D964" s="1"/>
      <c r="E964" s="1"/>
      <c r="F964" s="1"/>
      <c r="G964" s="1"/>
      <c r="H964" s="1"/>
      <c r="I964" s="1"/>
      <c r="R964" s="2"/>
      <c r="S964" s="1"/>
      <c r="T964" s="1"/>
      <c r="U964" s="1"/>
    </row>
    <row r="965" spans="1:21" ht="14.25" customHeight="1" x14ac:dyDescent="0.4">
      <c r="A965" s="1"/>
      <c r="B965" s="1"/>
      <c r="D965" s="1"/>
      <c r="E965" s="1"/>
      <c r="F965" s="1"/>
      <c r="G965" s="1"/>
      <c r="H965" s="1"/>
      <c r="I965" s="1"/>
      <c r="R965" s="2"/>
      <c r="S965" s="1"/>
      <c r="T965" s="1"/>
      <c r="U965" s="1"/>
    </row>
    <row r="966" spans="1:21" ht="14.25" customHeight="1" x14ac:dyDescent="0.4">
      <c r="A966" s="1"/>
      <c r="B966" s="1"/>
      <c r="D966" s="1"/>
      <c r="E966" s="1"/>
      <c r="F966" s="1"/>
      <c r="G966" s="1"/>
      <c r="H966" s="1"/>
      <c r="I966" s="1"/>
      <c r="R966" s="2"/>
      <c r="S966" s="1"/>
      <c r="T966" s="1"/>
      <c r="U966" s="1"/>
    </row>
    <row r="967" spans="1:21" ht="14.25" customHeight="1" x14ac:dyDescent="0.4">
      <c r="A967" s="1"/>
      <c r="B967" s="1"/>
      <c r="D967" s="1"/>
      <c r="E967" s="1"/>
      <c r="F967" s="1"/>
      <c r="G967" s="1"/>
      <c r="H967" s="1"/>
      <c r="I967" s="1"/>
      <c r="R967" s="2"/>
      <c r="S967" s="1"/>
      <c r="T967" s="1"/>
      <c r="U967" s="1"/>
    </row>
    <row r="968" spans="1:21" ht="14.25" customHeight="1" x14ac:dyDescent="0.4">
      <c r="A968" s="1"/>
      <c r="B968" s="1"/>
      <c r="D968" s="1"/>
      <c r="E968" s="1"/>
      <c r="F968" s="1"/>
      <c r="G968" s="1"/>
      <c r="H968" s="1"/>
      <c r="I968" s="1"/>
      <c r="R968" s="2"/>
      <c r="S968" s="1"/>
      <c r="T968" s="1"/>
      <c r="U968" s="1"/>
    </row>
    <row r="969" spans="1:21" ht="14.25" customHeight="1" x14ac:dyDescent="0.4">
      <c r="A969" s="1"/>
      <c r="B969" s="1"/>
      <c r="D969" s="1"/>
      <c r="E969" s="1"/>
      <c r="F969" s="1"/>
      <c r="G969" s="1"/>
      <c r="H969" s="1"/>
      <c r="I969" s="1"/>
      <c r="R969" s="2"/>
      <c r="S969" s="1"/>
      <c r="T969" s="1"/>
      <c r="U969" s="1"/>
    </row>
    <row r="970" spans="1:21" ht="14.25" customHeight="1" x14ac:dyDescent="0.4">
      <c r="A970" s="1"/>
      <c r="B970" s="1"/>
      <c r="D970" s="1"/>
      <c r="E970" s="1"/>
      <c r="F970" s="1"/>
      <c r="G970" s="1"/>
      <c r="H970" s="1"/>
      <c r="I970" s="1"/>
      <c r="R970" s="2"/>
      <c r="S970" s="1"/>
      <c r="T970" s="1"/>
      <c r="U970" s="1"/>
    </row>
    <row r="971" spans="1:21" ht="14.25" customHeight="1" x14ac:dyDescent="0.4">
      <c r="A971" s="1"/>
      <c r="B971" s="1"/>
      <c r="D971" s="1"/>
      <c r="E971" s="1"/>
      <c r="F971" s="1"/>
      <c r="G971" s="1"/>
      <c r="H971" s="1"/>
      <c r="I971" s="1"/>
      <c r="R971" s="2"/>
      <c r="S971" s="1"/>
      <c r="T971" s="1"/>
      <c r="U971" s="1"/>
    </row>
    <row r="972" spans="1:21" ht="14.25" customHeight="1" x14ac:dyDescent="0.4">
      <c r="A972" s="1"/>
      <c r="B972" s="1"/>
      <c r="D972" s="1"/>
      <c r="E972" s="1"/>
      <c r="F972" s="1"/>
      <c r="G972" s="1"/>
      <c r="H972" s="1"/>
      <c r="I972" s="1"/>
      <c r="R972" s="2"/>
      <c r="S972" s="1"/>
      <c r="T972" s="1"/>
      <c r="U972" s="1"/>
    </row>
    <row r="973" spans="1:21" ht="14.25" customHeight="1" x14ac:dyDescent="0.4">
      <c r="A973" s="1"/>
      <c r="B973" s="1"/>
      <c r="D973" s="1"/>
      <c r="E973" s="1"/>
      <c r="F973" s="1"/>
      <c r="G973" s="1"/>
      <c r="H973" s="1"/>
      <c r="I973" s="1"/>
      <c r="R973" s="2"/>
      <c r="S973" s="1"/>
      <c r="T973" s="1"/>
      <c r="U973" s="1"/>
    </row>
    <row r="974" spans="1:21" ht="14.25" customHeight="1" x14ac:dyDescent="0.4">
      <c r="A974" s="1"/>
      <c r="B974" s="1"/>
      <c r="D974" s="1"/>
      <c r="E974" s="1"/>
      <c r="F974" s="1"/>
      <c r="G974" s="1"/>
      <c r="H974" s="1"/>
      <c r="I974" s="1"/>
      <c r="R974" s="2"/>
      <c r="S974" s="1"/>
      <c r="T974" s="1"/>
      <c r="U974" s="1"/>
    </row>
    <row r="975" spans="1:21" ht="14.25" customHeight="1" x14ac:dyDescent="0.4">
      <c r="A975" s="1"/>
      <c r="B975" s="1"/>
      <c r="D975" s="1"/>
      <c r="E975" s="1"/>
      <c r="F975" s="1"/>
      <c r="G975" s="1"/>
      <c r="H975" s="1"/>
      <c r="I975" s="1"/>
      <c r="R975" s="2"/>
      <c r="S975" s="1"/>
      <c r="T975" s="1"/>
      <c r="U975" s="1"/>
    </row>
    <row r="976" spans="1:21" ht="14.25" customHeight="1" x14ac:dyDescent="0.4">
      <c r="A976" s="1"/>
      <c r="B976" s="1"/>
      <c r="D976" s="1"/>
      <c r="E976" s="1"/>
      <c r="F976" s="1"/>
      <c r="G976" s="1"/>
      <c r="H976" s="1"/>
      <c r="I976" s="1"/>
      <c r="R976" s="2"/>
      <c r="S976" s="1"/>
      <c r="T976" s="1"/>
      <c r="U976" s="1"/>
    </row>
    <row r="977" spans="1:21" ht="14.25" customHeight="1" x14ac:dyDescent="0.4">
      <c r="A977" s="1"/>
      <c r="B977" s="1"/>
      <c r="D977" s="1"/>
      <c r="E977" s="1"/>
      <c r="F977" s="1"/>
      <c r="G977" s="1"/>
      <c r="H977" s="1"/>
      <c r="I977" s="1"/>
      <c r="R977" s="2"/>
      <c r="S977" s="1"/>
      <c r="T977" s="1"/>
      <c r="U977" s="1"/>
    </row>
    <row r="978" spans="1:21" ht="14.25" customHeight="1" x14ac:dyDescent="0.4">
      <c r="A978" s="1"/>
      <c r="B978" s="1"/>
      <c r="D978" s="1"/>
      <c r="E978" s="1"/>
      <c r="F978" s="1"/>
      <c r="G978" s="1"/>
      <c r="H978" s="1"/>
      <c r="I978" s="1"/>
      <c r="R978" s="2"/>
      <c r="S978" s="1"/>
      <c r="T978" s="1"/>
      <c r="U978" s="1"/>
    </row>
    <row r="979" spans="1:21" ht="14.25" customHeight="1" x14ac:dyDescent="0.4">
      <c r="A979" s="1"/>
      <c r="B979" s="1"/>
      <c r="D979" s="1"/>
      <c r="E979" s="1"/>
      <c r="F979" s="1"/>
      <c r="G979" s="1"/>
      <c r="H979" s="1"/>
      <c r="I979" s="1"/>
      <c r="R979" s="2"/>
      <c r="S979" s="1"/>
      <c r="T979" s="1"/>
      <c r="U979" s="1"/>
    </row>
    <row r="980" spans="1:21" ht="14.25" customHeight="1" x14ac:dyDescent="0.4">
      <c r="A980" s="1"/>
      <c r="B980" s="1"/>
      <c r="D980" s="1"/>
      <c r="E980" s="1"/>
      <c r="F980" s="1"/>
      <c r="G980" s="1"/>
      <c r="H980" s="1"/>
      <c r="I980" s="1"/>
      <c r="R980" s="2"/>
      <c r="S980" s="1"/>
      <c r="T980" s="1"/>
      <c r="U980" s="1"/>
    </row>
    <row r="981" spans="1:21" ht="14.25" customHeight="1" x14ac:dyDescent="0.4">
      <c r="A981" s="1"/>
      <c r="B981" s="1"/>
      <c r="D981" s="1"/>
      <c r="E981" s="1"/>
      <c r="F981" s="1"/>
      <c r="G981" s="1"/>
      <c r="H981" s="1"/>
      <c r="I981" s="1"/>
      <c r="R981" s="2"/>
      <c r="S981" s="1"/>
      <c r="T981" s="1"/>
      <c r="U981" s="1"/>
    </row>
    <row r="982" spans="1:21" ht="14.25" customHeight="1" x14ac:dyDescent="0.4">
      <c r="A982" s="1"/>
      <c r="B982" s="1"/>
      <c r="D982" s="1"/>
      <c r="E982" s="1"/>
      <c r="F982" s="1"/>
      <c r="G982" s="1"/>
      <c r="H982" s="1"/>
      <c r="I982" s="1"/>
      <c r="R982" s="2"/>
      <c r="S982" s="1"/>
      <c r="T982" s="1"/>
      <c r="U982" s="1"/>
    </row>
    <row r="983" spans="1:21" ht="14.25" customHeight="1" x14ac:dyDescent="0.4">
      <c r="A983" s="1"/>
      <c r="B983" s="1"/>
      <c r="D983" s="1"/>
      <c r="E983" s="1"/>
      <c r="F983" s="1"/>
      <c r="G983" s="1"/>
      <c r="H983" s="1"/>
      <c r="I983" s="1"/>
      <c r="R983" s="2"/>
      <c r="S983" s="1"/>
      <c r="T983" s="1"/>
      <c r="U983" s="1"/>
    </row>
    <row r="984" spans="1:21" ht="14.25" customHeight="1" x14ac:dyDescent="0.4">
      <c r="A984" s="1"/>
      <c r="B984" s="1"/>
      <c r="D984" s="1"/>
      <c r="E984" s="1"/>
      <c r="F984" s="1"/>
      <c r="G984" s="1"/>
      <c r="H984" s="1"/>
      <c r="I984" s="1"/>
      <c r="R984" s="2"/>
      <c r="S984" s="1"/>
      <c r="T984" s="1"/>
      <c r="U984" s="1"/>
    </row>
    <row r="985" spans="1:21" ht="14.25" customHeight="1" x14ac:dyDescent="0.4">
      <c r="A985" s="1"/>
      <c r="B985" s="1"/>
      <c r="D985" s="1"/>
      <c r="E985" s="1"/>
      <c r="F985" s="1"/>
      <c r="G985" s="1"/>
      <c r="H985" s="1"/>
      <c r="I985" s="1"/>
      <c r="R985" s="2"/>
      <c r="S985" s="1"/>
      <c r="T985" s="1"/>
      <c r="U985" s="1"/>
    </row>
    <row r="986" spans="1:21" ht="14.25" customHeight="1" x14ac:dyDescent="0.4">
      <c r="A986" s="1"/>
      <c r="B986" s="1"/>
      <c r="D986" s="1"/>
      <c r="E986" s="1"/>
      <c r="F986" s="1"/>
      <c r="G986" s="1"/>
      <c r="H986" s="1"/>
      <c r="I986" s="1"/>
      <c r="R986" s="2"/>
      <c r="S986" s="1"/>
      <c r="T986" s="1"/>
      <c r="U986" s="1"/>
    </row>
    <row r="987" spans="1:21" ht="14.25" customHeight="1" x14ac:dyDescent="0.4">
      <c r="A987" s="1"/>
      <c r="B987" s="1"/>
      <c r="D987" s="1"/>
      <c r="E987" s="1"/>
      <c r="F987" s="1"/>
      <c r="G987" s="1"/>
      <c r="H987" s="1"/>
      <c r="I987" s="1"/>
      <c r="R987" s="2"/>
      <c r="S987" s="1"/>
      <c r="T987" s="1"/>
      <c r="U987" s="1"/>
    </row>
    <row r="988" spans="1:21" ht="14.25" customHeight="1" x14ac:dyDescent="0.4">
      <c r="A988" s="1"/>
      <c r="B988" s="1"/>
      <c r="D988" s="1"/>
      <c r="E988" s="1"/>
      <c r="F988" s="1"/>
      <c r="G988" s="1"/>
      <c r="H988" s="1"/>
      <c r="I988" s="1"/>
      <c r="R988" s="2"/>
      <c r="S988" s="1"/>
      <c r="T988" s="1"/>
      <c r="U988" s="1"/>
    </row>
    <row r="989" spans="1:21" ht="14.25" customHeight="1" x14ac:dyDescent="0.4">
      <c r="A989" s="1"/>
      <c r="B989" s="1"/>
      <c r="D989" s="1"/>
      <c r="E989" s="1"/>
      <c r="F989" s="1"/>
      <c r="G989" s="1"/>
      <c r="H989" s="1"/>
      <c r="I989" s="1"/>
      <c r="R989" s="2"/>
      <c r="S989" s="1"/>
      <c r="T989" s="1"/>
      <c r="U989" s="1"/>
    </row>
    <row r="990" spans="1:21" ht="14.25" customHeight="1" x14ac:dyDescent="0.4">
      <c r="A990" s="1"/>
      <c r="B990" s="1"/>
      <c r="D990" s="1"/>
      <c r="E990" s="1"/>
      <c r="F990" s="1"/>
      <c r="G990" s="1"/>
      <c r="H990" s="1"/>
      <c r="I990" s="1"/>
      <c r="R990" s="2"/>
      <c r="S990" s="1"/>
      <c r="T990" s="1"/>
      <c r="U990" s="1"/>
    </row>
    <row r="991" spans="1:21" ht="14.25" customHeight="1" x14ac:dyDescent="0.4">
      <c r="A991" s="1"/>
      <c r="B991" s="1"/>
      <c r="D991" s="1"/>
      <c r="E991" s="1"/>
      <c r="F991" s="1"/>
      <c r="G991" s="1"/>
      <c r="H991" s="1"/>
      <c r="I991" s="1"/>
      <c r="R991" s="2"/>
      <c r="S991" s="1"/>
      <c r="T991" s="1"/>
      <c r="U991" s="1"/>
    </row>
    <row r="992" spans="1:21" ht="14.25" customHeight="1" x14ac:dyDescent="0.4">
      <c r="A992" s="1"/>
      <c r="B992" s="1"/>
      <c r="D992" s="1"/>
      <c r="E992" s="1"/>
      <c r="F992" s="1"/>
      <c r="G992" s="1"/>
      <c r="H992" s="1"/>
      <c r="I992" s="1"/>
      <c r="R992" s="2"/>
      <c r="S992" s="1"/>
      <c r="T992" s="1"/>
      <c r="U992" s="1"/>
    </row>
    <row r="993" spans="1:21" ht="14.25" customHeight="1" x14ac:dyDescent="0.4">
      <c r="A993" s="1"/>
      <c r="B993" s="1"/>
      <c r="D993" s="1"/>
      <c r="E993" s="1"/>
      <c r="F993" s="1"/>
      <c r="G993" s="1"/>
      <c r="H993" s="1"/>
      <c r="I993" s="1"/>
      <c r="R993" s="2"/>
      <c r="S993" s="1"/>
      <c r="T993" s="1"/>
      <c r="U993" s="1"/>
    </row>
    <row r="994" spans="1:21" ht="14.25" customHeight="1" x14ac:dyDescent="0.4">
      <c r="A994" s="1"/>
      <c r="B994" s="1"/>
      <c r="D994" s="1"/>
      <c r="E994" s="1"/>
      <c r="F994" s="1"/>
      <c r="G994" s="1"/>
      <c r="H994" s="1"/>
      <c r="I994" s="1"/>
      <c r="R994" s="2"/>
      <c r="S994" s="1"/>
      <c r="T994" s="1"/>
      <c r="U994" s="1"/>
    </row>
    <row r="995" spans="1:21" ht="14.25" customHeight="1" x14ac:dyDescent="0.4">
      <c r="A995" s="1"/>
      <c r="B995" s="1"/>
      <c r="D995" s="1"/>
      <c r="E995" s="1"/>
      <c r="F995" s="1"/>
      <c r="G995" s="1"/>
      <c r="H995" s="1"/>
      <c r="I995" s="1"/>
      <c r="R995" s="2"/>
      <c r="S995" s="1"/>
      <c r="T995" s="1"/>
      <c r="U995" s="1"/>
    </row>
    <row r="996" spans="1:21" ht="14.25" customHeight="1" x14ac:dyDescent="0.4">
      <c r="A996" s="1"/>
      <c r="B996" s="1"/>
      <c r="D996" s="1"/>
      <c r="E996" s="1"/>
      <c r="F996" s="1"/>
      <c r="G996" s="1"/>
      <c r="H996" s="1"/>
      <c r="I996" s="1"/>
      <c r="R996" s="2"/>
      <c r="S996" s="1"/>
      <c r="T996" s="1"/>
      <c r="U996" s="1"/>
    </row>
    <row r="997" spans="1:21" ht="14.25" customHeight="1" x14ac:dyDescent="0.4">
      <c r="A997" s="1"/>
      <c r="B997" s="1"/>
      <c r="D997" s="1"/>
      <c r="E997" s="1"/>
      <c r="F997" s="1"/>
      <c r="G997" s="1"/>
      <c r="H997" s="1"/>
      <c r="I997" s="1"/>
      <c r="R997" s="2"/>
      <c r="S997" s="1"/>
      <c r="T997" s="1"/>
      <c r="U997" s="1"/>
    </row>
    <row r="998" spans="1:21" ht="14.25" customHeight="1" x14ac:dyDescent="0.4">
      <c r="A998" s="1"/>
      <c r="B998" s="1"/>
      <c r="D998" s="1"/>
      <c r="E998" s="1"/>
      <c r="F998" s="1"/>
      <c r="G998" s="1"/>
      <c r="H998" s="1"/>
      <c r="I998" s="1"/>
      <c r="R998" s="2"/>
      <c r="S998" s="1"/>
      <c r="T998" s="1"/>
      <c r="U998" s="1"/>
    </row>
    <row r="999" spans="1:21" ht="14.25" customHeight="1" x14ac:dyDescent="0.4">
      <c r="A999" s="1"/>
      <c r="B999" s="1"/>
      <c r="D999" s="1"/>
      <c r="E999" s="1"/>
      <c r="F999" s="1"/>
      <c r="G999" s="1"/>
      <c r="H999" s="1"/>
      <c r="I999" s="1"/>
      <c r="R999" s="2"/>
      <c r="S999" s="1"/>
      <c r="T999" s="1"/>
      <c r="U999" s="1"/>
    </row>
    <row r="1000" spans="1:21" ht="14.25" customHeight="1" x14ac:dyDescent="0.4">
      <c r="A1000" s="1"/>
      <c r="B1000" s="1"/>
      <c r="D1000" s="1"/>
      <c r="E1000" s="1"/>
      <c r="F1000" s="1"/>
      <c r="G1000" s="1"/>
      <c r="H1000" s="1"/>
      <c r="I1000" s="1"/>
      <c r="R1000" s="2"/>
      <c r="S1000" s="1"/>
      <c r="T1000" s="1"/>
      <c r="U1000" s="1"/>
    </row>
  </sheetData>
  <mergeCells count="25">
    <mergeCell ref="R16:R17"/>
    <mergeCell ref="S16:U17"/>
    <mergeCell ref="D17:D18"/>
    <mergeCell ref="E17:E18"/>
    <mergeCell ref="P17:P18"/>
    <mergeCell ref="M17:M18"/>
    <mergeCell ref="N17:N18"/>
    <mergeCell ref="O17:O18"/>
    <mergeCell ref="D16:J16"/>
    <mergeCell ref="H17:H18"/>
    <mergeCell ref="I17:I18"/>
    <mergeCell ref="J17:J18"/>
    <mergeCell ref="K17:K18"/>
    <mergeCell ref="L17:L18"/>
    <mergeCell ref="B59:B76"/>
    <mergeCell ref="B77:B94"/>
    <mergeCell ref="F17:F18"/>
    <mergeCell ref="G17:G18"/>
    <mergeCell ref="B19:B23"/>
    <mergeCell ref="C19:C28"/>
    <mergeCell ref="B24:B28"/>
    <mergeCell ref="B38:B55"/>
    <mergeCell ref="B56:B58"/>
    <mergeCell ref="B16:B18"/>
    <mergeCell ref="C16:C18"/>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40625" defaultRowHeight="15" customHeight="1" x14ac:dyDescent="0.35"/>
  <cols>
    <col min="1" max="1" width="7.640625" customWidth="1"/>
    <col min="2" max="2" width="15.5" customWidth="1"/>
    <col min="3" max="3" width="7.7109375" customWidth="1"/>
    <col min="4" max="4" width="7.640625" customWidth="1"/>
    <col min="5" max="5" width="8.85546875" customWidth="1"/>
    <col min="6" max="6" width="7.640625" customWidth="1"/>
    <col min="7" max="7" width="10.5" customWidth="1"/>
    <col min="8" max="26" width="7.640625" customWidth="1"/>
  </cols>
  <sheetData>
    <row r="1" spans="3:7" ht="14.25" customHeight="1" x14ac:dyDescent="0.35"/>
    <row r="2" spans="3:7" ht="14.25" customHeight="1" x14ac:dyDescent="0.35"/>
    <row r="3" spans="3:7" ht="14.25" customHeight="1" x14ac:dyDescent="0.5">
      <c r="C3" s="120" t="s">
        <v>23</v>
      </c>
      <c r="D3" s="121"/>
      <c r="E3" s="61" t="s">
        <v>3</v>
      </c>
      <c r="F3" s="61" t="s">
        <v>5</v>
      </c>
      <c r="G3" s="61" t="s">
        <v>7</v>
      </c>
    </row>
    <row r="4" spans="3:7" ht="14.25" customHeight="1" x14ac:dyDescent="0.35">
      <c r="C4" s="104" t="s">
        <v>11</v>
      </c>
      <c r="D4" s="104" t="s">
        <v>14</v>
      </c>
      <c r="E4" s="104" t="s">
        <v>11</v>
      </c>
      <c r="F4" s="104" t="s">
        <v>11</v>
      </c>
      <c r="G4" s="104" t="s">
        <v>11</v>
      </c>
    </row>
    <row r="5" spans="3:7" ht="14.25" customHeight="1" x14ac:dyDescent="0.35">
      <c r="C5" s="105"/>
      <c r="D5" s="105"/>
      <c r="E5" s="105"/>
      <c r="F5" s="105"/>
      <c r="G5" s="105"/>
    </row>
    <row r="6" spans="3:7" ht="14.25" customHeight="1" x14ac:dyDescent="0.4">
      <c r="C6" s="7">
        <v>10.23</v>
      </c>
      <c r="D6" s="8">
        <v>14.5</v>
      </c>
      <c r="E6" s="9">
        <v>9.9480001449584954</v>
      </c>
      <c r="F6" s="11">
        <v>5.1869999885559084</v>
      </c>
      <c r="G6" s="13">
        <v>3.8550000190734863</v>
      </c>
    </row>
    <row r="7" spans="3:7" ht="14.25" customHeight="1" x14ac:dyDescent="0.4">
      <c r="C7" s="7">
        <v>11.08</v>
      </c>
      <c r="D7" s="8">
        <v>16</v>
      </c>
      <c r="E7" s="9">
        <v>10.4</v>
      </c>
      <c r="F7" s="11">
        <v>4.8480000019073488</v>
      </c>
      <c r="G7" s="13">
        <v>4.2520000457763674</v>
      </c>
    </row>
    <row r="8" spans="3:7" ht="14.25" customHeight="1" x14ac:dyDescent="0.4">
      <c r="C8" s="7">
        <v>10.130000000000001</v>
      </c>
      <c r="D8" s="8">
        <v>15.25</v>
      </c>
      <c r="E8" s="9">
        <v>7.69</v>
      </c>
      <c r="F8" s="11">
        <v>4.38</v>
      </c>
      <c r="G8" s="13">
        <v>3.86</v>
      </c>
    </row>
    <row r="9" spans="3:7" ht="14.25" customHeight="1" x14ac:dyDescent="0.4">
      <c r="C9" s="7">
        <v>10.16</v>
      </c>
      <c r="D9" s="8">
        <v>15</v>
      </c>
      <c r="E9" s="9">
        <v>7.02</v>
      </c>
      <c r="F9" s="11">
        <v>4.97</v>
      </c>
      <c r="G9" s="13">
        <v>4.04</v>
      </c>
    </row>
    <row r="10" spans="3:7" ht="14.25" customHeight="1" x14ac:dyDescent="0.4">
      <c r="C10" s="62">
        <v>10.88</v>
      </c>
      <c r="D10" s="63">
        <v>15</v>
      </c>
      <c r="E10" s="64">
        <v>8.2100000000000009</v>
      </c>
      <c r="F10" s="65">
        <v>3.91</v>
      </c>
      <c r="G10" s="66">
        <v>4.87</v>
      </c>
    </row>
    <row r="11" spans="3:7" ht="14.25" customHeight="1" x14ac:dyDescent="0.4">
      <c r="C11" s="62">
        <v>10.63</v>
      </c>
      <c r="D11" s="67">
        <v>14.75</v>
      </c>
      <c r="E11" s="64">
        <v>7.87</v>
      </c>
      <c r="F11" s="68">
        <v>5.21</v>
      </c>
      <c r="G11" s="66">
        <v>4.78</v>
      </c>
    </row>
    <row r="12" spans="3:7" ht="14.25" customHeight="1" x14ac:dyDescent="0.4">
      <c r="C12" s="62">
        <v>10.49</v>
      </c>
      <c r="D12" s="67">
        <v>14.25</v>
      </c>
      <c r="E12" s="64">
        <v>7.82</v>
      </c>
      <c r="F12" s="68">
        <v>5.23</v>
      </c>
      <c r="G12" s="66">
        <v>3.77</v>
      </c>
    </row>
    <row r="13" spans="3:7" ht="14.25" customHeight="1" x14ac:dyDescent="0.4">
      <c r="C13" s="15">
        <v>10.85</v>
      </c>
      <c r="D13" s="17">
        <v>14.75</v>
      </c>
      <c r="E13" s="30">
        <v>6.99</v>
      </c>
      <c r="F13" s="32">
        <v>4.38</v>
      </c>
      <c r="G13" s="13">
        <v>4.24</v>
      </c>
    </row>
    <row r="14" spans="3:7" ht="14.25" customHeight="1" x14ac:dyDescent="0.4">
      <c r="C14" s="15">
        <v>12.91</v>
      </c>
      <c r="D14" s="17">
        <v>14.5</v>
      </c>
      <c r="E14" s="30">
        <v>9.0399999999999991</v>
      </c>
      <c r="F14" s="32">
        <v>5.93</v>
      </c>
      <c r="G14" s="34">
        <v>4.7300000000000004</v>
      </c>
    </row>
    <row r="15" spans="3:7" ht="14.25" customHeight="1" x14ac:dyDescent="0.4">
      <c r="C15" s="15">
        <v>10.83</v>
      </c>
      <c r="D15" s="17">
        <v>14.5</v>
      </c>
      <c r="E15" s="30">
        <v>8.7799999999999994</v>
      </c>
      <c r="F15" s="32">
        <v>4.7300000000000004</v>
      </c>
      <c r="G15" s="34">
        <v>4.45</v>
      </c>
    </row>
    <row r="16" spans="3:7" ht="14.25" customHeight="1" x14ac:dyDescent="0.35"/>
    <row r="17" spans="1:26" ht="14.25" customHeight="1" x14ac:dyDescent="0.4">
      <c r="B17" s="42" t="s">
        <v>37</v>
      </c>
      <c r="C17" s="36">
        <f t="shared" ref="C17:G17" si="0">AVERAGE(C6:C15)</f>
        <v>10.818999999999999</v>
      </c>
      <c r="D17" s="36">
        <f t="shared" si="0"/>
        <v>14.85</v>
      </c>
      <c r="E17" s="36">
        <f t="shared" si="0"/>
        <v>8.376800014495851</v>
      </c>
      <c r="F17" s="36">
        <f t="shared" si="0"/>
        <v>4.8774999990463259</v>
      </c>
      <c r="G17" s="36">
        <f t="shared" si="0"/>
        <v>4.2847000064849849</v>
      </c>
    </row>
    <row r="18" spans="1:26" ht="14.25" customHeight="1" x14ac:dyDescent="0.4">
      <c r="B18" s="42" t="s">
        <v>38</v>
      </c>
      <c r="C18" s="6">
        <f t="shared" ref="C18:G18" si="1">MEDIAN(C6:C15)</f>
        <v>10.73</v>
      </c>
      <c r="D18" s="6">
        <f t="shared" si="1"/>
        <v>14.75</v>
      </c>
      <c r="E18" s="6">
        <f t="shared" si="1"/>
        <v>8.0400000000000009</v>
      </c>
      <c r="F18" s="6">
        <f t="shared" si="1"/>
        <v>4.9090000009536743</v>
      </c>
      <c r="G18" s="6">
        <f t="shared" si="1"/>
        <v>4.2460000228881842</v>
      </c>
    </row>
    <row r="19" spans="1:26" ht="14.25" customHeight="1" x14ac:dyDescent="0.35"/>
    <row r="20" spans="1:26" ht="14.25" customHeight="1" x14ac:dyDescent="0.5">
      <c r="A20" s="1"/>
      <c r="B20" s="1"/>
      <c r="C20" s="120" t="s">
        <v>23</v>
      </c>
      <c r="D20" s="121"/>
      <c r="E20" s="61" t="s">
        <v>3</v>
      </c>
      <c r="F20" s="61" t="s">
        <v>5</v>
      </c>
      <c r="G20" s="61" t="s">
        <v>7</v>
      </c>
      <c r="H20" s="1"/>
      <c r="I20" s="1"/>
      <c r="J20" s="1"/>
      <c r="K20" s="1"/>
      <c r="L20" s="1"/>
      <c r="M20" s="1"/>
      <c r="N20" s="1"/>
      <c r="O20" s="1"/>
      <c r="P20" s="1"/>
      <c r="Q20" s="1"/>
      <c r="R20" s="1"/>
      <c r="S20" s="1"/>
      <c r="T20" s="1"/>
      <c r="U20" s="1"/>
      <c r="V20" s="1"/>
      <c r="W20" s="1"/>
      <c r="X20" s="1"/>
      <c r="Y20" s="1"/>
      <c r="Z20" s="1"/>
    </row>
    <row r="21" spans="1:26" ht="14.25" customHeight="1" x14ac:dyDescent="0.4">
      <c r="A21" s="1"/>
      <c r="B21" s="1"/>
      <c r="C21" s="104" t="s">
        <v>11</v>
      </c>
      <c r="D21" s="104" t="s">
        <v>14</v>
      </c>
      <c r="E21" s="104" t="s">
        <v>11</v>
      </c>
      <c r="F21" s="104" t="s">
        <v>11</v>
      </c>
      <c r="G21" s="104" t="s">
        <v>11</v>
      </c>
      <c r="H21" s="1"/>
      <c r="I21" s="1"/>
      <c r="J21" s="1"/>
      <c r="K21" s="1"/>
      <c r="L21" s="1"/>
      <c r="M21" s="1"/>
      <c r="N21" s="1"/>
      <c r="O21" s="1"/>
      <c r="P21" s="1"/>
      <c r="Q21" s="1"/>
      <c r="R21" s="1"/>
      <c r="S21" s="1"/>
      <c r="T21" s="1"/>
      <c r="U21" s="1"/>
      <c r="V21" s="1"/>
      <c r="W21" s="1"/>
      <c r="X21" s="1"/>
      <c r="Y21" s="1"/>
      <c r="Z21" s="1"/>
    </row>
    <row r="22" spans="1:26" ht="15" customHeight="1" x14ac:dyDescent="0.35">
      <c r="C22" s="105"/>
      <c r="D22" s="105"/>
      <c r="E22" s="105"/>
      <c r="F22" s="105"/>
      <c r="G22" s="105"/>
    </row>
    <row r="23" spans="1:26" ht="14.25" customHeight="1" x14ac:dyDescent="0.4">
      <c r="B23" s="122" t="s">
        <v>39</v>
      </c>
      <c r="C23" s="69">
        <f t="shared" ref="C23:G23" si="2">ABS(C6-C$18)</f>
        <v>0.5</v>
      </c>
      <c r="D23" s="70">
        <f t="shared" si="2"/>
        <v>0.25</v>
      </c>
      <c r="E23" s="71">
        <f t="shared" si="2"/>
        <v>1.9080001449584945</v>
      </c>
      <c r="F23" s="72">
        <f t="shared" si="2"/>
        <v>0.2779999876022341</v>
      </c>
      <c r="G23" s="73">
        <f t="shared" si="2"/>
        <v>0.39100000381469791</v>
      </c>
    </row>
    <row r="24" spans="1:26" ht="14.25" customHeight="1" x14ac:dyDescent="0.4">
      <c r="B24" s="107"/>
      <c r="C24" s="69">
        <f t="shared" ref="C24:G24" si="3">ABS(C7-C$18)</f>
        <v>0.34999999999999964</v>
      </c>
      <c r="D24" s="70">
        <f t="shared" si="3"/>
        <v>1.25</v>
      </c>
      <c r="E24" s="71">
        <f t="shared" si="3"/>
        <v>2.3599999999999994</v>
      </c>
      <c r="F24" s="72">
        <f t="shared" si="3"/>
        <v>6.099999904632547E-2</v>
      </c>
      <c r="G24" s="73">
        <f t="shared" si="3"/>
        <v>6.0000228881831319E-3</v>
      </c>
    </row>
    <row r="25" spans="1:26" ht="14.25" customHeight="1" x14ac:dyDescent="0.4">
      <c r="B25" s="107"/>
      <c r="C25" s="69">
        <f t="shared" ref="C25:G25" si="4">ABS(C8-C$18)</f>
        <v>0.59999999999999964</v>
      </c>
      <c r="D25" s="70">
        <f t="shared" si="4"/>
        <v>0.5</v>
      </c>
      <c r="E25" s="71">
        <f t="shared" si="4"/>
        <v>0.35000000000000053</v>
      </c>
      <c r="F25" s="72">
        <f t="shared" si="4"/>
        <v>0.52900000095367439</v>
      </c>
      <c r="G25" s="73">
        <f t="shared" si="4"/>
        <v>0.38600002288818436</v>
      </c>
    </row>
    <row r="26" spans="1:26" ht="14.25" customHeight="1" x14ac:dyDescent="0.4">
      <c r="B26" s="107"/>
      <c r="C26" s="69">
        <f t="shared" ref="C26:G26" si="5">ABS(C9-C$18)</f>
        <v>0.57000000000000028</v>
      </c>
      <c r="D26" s="70">
        <f t="shared" si="5"/>
        <v>0.25</v>
      </c>
      <c r="E26" s="71">
        <f t="shared" si="5"/>
        <v>1.0200000000000014</v>
      </c>
      <c r="F26" s="72">
        <f t="shared" si="5"/>
        <v>6.099999904632547E-2</v>
      </c>
      <c r="G26" s="73">
        <f t="shared" si="5"/>
        <v>0.2060000228881842</v>
      </c>
    </row>
    <row r="27" spans="1:26" ht="14.25" customHeight="1" x14ac:dyDescent="0.4">
      <c r="B27" s="107"/>
      <c r="C27" s="69">
        <f t="shared" ref="C27:G27" si="6">ABS(C10-C$18)</f>
        <v>0.15000000000000036</v>
      </c>
      <c r="D27" s="70">
        <f t="shared" si="6"/>
        <v>0.25</v>
      </c>
      <c r="E27" s="71">
        <f t="shared" si="6"/>
        <v>0.16999999999999993</v>
      </c>
      <c r="F27" s="72">
        <f t="shared" si="6"/>
        <v>0.99900000095367414</v>
      </c>
      <c r="G27" s="73">
        <f t="shared" si="6"/>
        <v>0.62399997711181587</v>
      </c>
    </row>
    <row r="28" spans="1:26" ht="14.25" customHeight="1" x14ac:dyDescent="0.4">
      <c r="B28" s="107"/>
      <c r="C28" s="69">
        <f t="shared" ref="C28:G28" si="7">ABS(C11-C$18)</f>
        <v>9.9999999999999645E-2</v>
      </c>
      <c r="D28" s="70">
        <f t="shared" si="7"/>
        <v>0</v>
      </c>
      <c r="E28" s="71">
        <f t="shared" si="7"/>
        <v>0.17000000000000082</v>
      </c>
      <c r="F28" s="72">
        <f t="shared" si="7"/>
        <v>0.30099999904632568</v>
      </c>
      <c r="G28" s="73">
        <f t="shared" si="7"/>
        <v>0.53399997711181602</v>
      </c>
    </row>
    <row r="29" spans="1:26" ht="14.25" customHeight="1" x14ac:dyDescent="0.4">
      <c r="B29" s="107"/>
      <c r="C29" s="69">
        <f t="shared" ref="C29:G29" si="8">ABS(C12-C$18)</f>
        <v>0.24000000000000021</v>
      </c>
      <c r="D29" s="70">
        <f t="shared" si="8"/>
        <v>0.5</v>
      </c>
      <c r="E29" s="71">
        <f t="shared" si="8"/>
        <v>0.22000000000000064</v>
      </c>
      <c r="F29" s="72">
        <f t="shared" si="8"/>
        <v>0.32099999904632615</v>
      </c>
      <c r="G29" s="73">
        <f t="shared" si="8"/>
        <v>0.47600002288818422</v>
      </c>
    </row>
    <row r="30" spans="1:26" ht="14.25" customHeight="1" x14ac:dyDescent="0.4">
      <c r="B30" s="107"/>
      <c r="C30" s="69">
        <f t="shared" ref="C30:G30" si="9">ABS(C13-C$18)</f>
        <v>0.11999999999999922</v>
      </c>
      <c r="D30" s="70">
        <f t="shared" si="9"/>
        <v>0</v>
      </c>
      <c r="E30" s="71">
        <f t="shared" si="9"/>
        <v>1.0500000000000007</v>
      </c>
      <c r="F30" s="72">
        <f t="shared" si="9"/>
        <v>0.52900000095367439</v>
      </c>
      <c r="G30" s="73">
        <f t="shared" si="9"/>
        <v>6.0000228881840201E-3</v>
      </c>
    </row>
    <row r="31" spans="1:26" ht="14.25" customHeight="1" x14ac:dyDescent="0.4">
      <c r="B31" s="107"/>
      <c r="C31" s="69">
        <f t="shared" ref="C31:G31" si="10">ABS(C14-C$18)</f>
        <v>2.1799999999999997</v>
      </c>
      <c r="D31" s="70">
        <f t="shared" si="10"/>
        <v>0.25</v>
      </c>
      <c r="E31" s="71">
        <f t="shared" si="10"/>
        <v>0.99999999999999822</v>
      </c>
      <c r="F31" s="72">
        <f t="shared" si="10"/>
        <v>1.0209999990463254</v>
      </c>
      <c r="G31" s="73">
        <f t="shared" si="10"/>
        <v>0.48399997711181619</v>
      </c>
    </row>
    <row r="32" spans="1:26" ht="14.25" customHeight="1" x14ac:dyDescent="0.4">
      <c r="B32" s="105"/>
      <c r="C32" s="69">
        <f t="shared" ref="C32:G32" si="11">ABS(C15-C$18)</f>
        <v>9.9999999999999645E-2</v>
      </c>
      <c r="D32" s="70">
        <f t="shared" si="11"/>
        <v>0.25</v>
      </c>
      <c r="E32" s="71">
        <f t="shared" si="11"/>
        <v>0.73999999999999844</v>
      </c>
      <c r="F32" s="72">
        <f t="shared" si="11"/>
        <v>0.17900000095367385</v>
      </c>
      <c r="G32" s="73">
        <f t="shared" si="11"/>
        <v>0.20399997711181594</v>
      </c>
    </row>
    <row r="33" spans="1:26" ht="14.25" customHeight="1" x14ac:dyDescent="0.35"/>
    <row r="34" spans="1:26" ht="14.25" customHeight="1" x14ac:dyDescent="0.4">
      <c r="C34" s="74"/>
      <c r="D34" s="74"/>
      <c r="E34" s="74"/>
      <c r="F34" s="74"/>
      <c r="G34" s="74"/>
    </row>
    <row r="35" spans="1:26" ht="14.25" customHeight="1" x14ac:dyDescent="0.4">
      <c r="C35" s="75"/>
      <c r="D35" s="75"/>
      <c r="E35" s="75"/>
      <c r="F35" s="75"/>
      <c r="G35" s="75"/>
    </row>
    <row r="36" spans="1:26" ht="14.25" customHeight="1" x14ac:dyDescent="0.4">
      <c r="A36" s="1"/>
      <c r="B36" s="1"/>
      <c r="C36" s="75"/>
      <c r="D36" s="75"/>
      <c r="E36" s="75"/>
      <c r="F36" s="75"/>
      <c r="G36" s="75"/>
      <c r="H36" s="1"/>
      <c r="I36" s="1"/>
      <c r="J36" s="1"/>
      <c r="K36" s="1"/>
      <c r="L36" s="1"/>
      <c r="M36" s="1"/>
      <c r="N36" s="1"/>
      <c r="O36" s="1"/>
      <c r="P36" s="1"/>
      <c r="Q36" s="1"/>
      <c r="R36" s="1"/>
      <c r="S36" s="1"/>
      <c r="T36" s="1"/>
      <c r="U36" s="1"/>
      <c r="V36" s="1"/>
      <c r="W36" s="1"/>
      <c r="X36" s="1"/>
      <c r="Y36" s="1"/>
      <c r="Z36" s="1"/>
    </row>
    <row r="37" spans="1:26" ht="14.25" customHeight="1" x14ac:dyDescent="0.4">
      <c r="B37" s="76" t="s">
        <v>40</v>
      </c>
    </row>
    <row r="38" spans="1:26" ht="14.25" customHeight="1" x14ac:dyDescent="0.35"/>
    <row r="39" spans="1:26" ht="14.25" customHeight="1" x14ac:dyDescent="0.4">
      <c r="B39" s="76" t="s">
        <v>41</v>
      </c>
    </row>
    <row r="40" spans="1:26" ht="14.25" customHeight="1" x14ac:dyDescent="0.4">
      <c r="B40" s="77" t="s">
        <v>42</v>
      </c>
      <c r="C40" s="77" t="s">
        <v>43</v>
      </c>
      <c r="D40" s="77" t="s">
        <v>44</v>
      </c>
      <c r="E40" s="77" t="s">
        <v>37</v>
      </c>
      <c r="F40" s="77" t="s">
        <v>45</v>
      </c>
    </row>
    <row r="41" spans="1:26" ht="14.25" customHeight="1" x14ac:dyDescent="0.4">
      <c r="B41" s="1" t="s">
        <v>46</v>
      </c>
      <c r="C41" s="1">
        <v>10</v>
      </c>
      <c r="D41" s="1">
        <v>4.9099999999999984</v>
      </c>
      <c r="E41" s="1">
        <v>0.49099999999999983</v>
      </c>
      <c r="F41" s="1">
        <v>0.39038777777777772</v>
      </c>
    </row>
    <row r="42" spans="1:26" ht="14.25" customHeight="1" x14ac:dyDescent="0.4">
      <c r="B42" s="1" t="s">
        <v>47</v>
      </c>
      <c r="C42" s="1">
        <v>10</v>
      </c>
      <c r="D42" s="1">
        <v>3.5</v>
      </c>
      <c r="E42" s="1">
        <v>0.35</v>
      </c>
      <c r="F42" s="1">
        <v>0.12777777777777777</v>
      </c>
    </row>
    <row r="43" spans="1:26" ht="14.25" customHeight="1" x14ac:dyDescent="0.4">
      <c r="B43" s="1" t="s">
        <v>48</v>
      </c>
      <c r="C43" s="1">
        <v>10</v>
      </c>
      <c r="D43" s="1">
        <v>8.9880001449584945</v>
      </c>
      <c r="E43" s="1">
        <v>0.89880001449584945</v>
      </c>
      <c r="F43" s="1">
        <v>0.56120554362047137</v>
      </c>
    </row>
    <row r="44" spans="1:26" ht="14.25" customHeight="1" x14ac:dyDescent="0.4">
      <c r="B44" s="1" t="s">
        <v>49</v>
      </c>
      <c r="C44" s="1">
        <v>10</v>
      </c>
      <c r="D44" s="1">
        <v>4.2789999866485591</v>
      </c>
      <c r="E44" s="1">
        <v>0.4278999986648559</v>
      </c>
      <c r="F44" s="1">
        <v>0.11994987838126298</v>
      </c>
    </row>
    <row r="45" spans="1:26" ht="14.25" customHeight="1" x14ac:dyDescent="0.4">
      <c r="B45" s="78" t="s">
        <v>50</v>
      </c>
      <c r="C45" s="78">
        <v>10</v>
      </c>
      <c r="D45" s="78">
        <v>3.3170000267028819</v>
      </c>
      <c r="E45" s="78">
        <v>0.33170000267028821</v>
      </c>
      <c r="F45" s="78">
        <v>4.6790672244856557E-2</v>
      </c>
    </row>
    <row r="46" spans="1:26" ht="14.25" customHeight="1" x14ac:dyDescent="0.35"/>
    <row r="47" spans="1:26" ht="14.25" customHeight="1" x14ac:dyDescent="0.35"/>
    <row r="48" spans="1:26" ht="14.25" customHeight="1" x14ac:dyDescent="0.4">
      <c r="B48" s="76" t="s">
        <v>51</v>
      </c>
    </row>
    <row r="49" spans="2:8" ht="14.25" customHeight="1" x14ac:dyDescent="0.4">
      <c r="B49" s="77" t="s">
        <v>52</v>
      </c>
      <c r="C49" s="77" t="s">
        <v>53</v>
      </c>
      <c r="D49" s="77" t="s">
        <v>54</v>
      </c>
      <c r="E49" s="77" t="s">
        <v>55</v>
      </c>
      <c r="F49" s="77" t="s">
        <v>56</v>
      </c>
      <c r="G49" s="77" t="s">
        <v>57</v>
      </c>
      <c r="H49" s="77" t="s">
        <v>58</v>
      </c>
    </row>
    <row r="50" spans="2:8" ht="14.25" customHeight="1" x14ac:dyDescent="0.4">
      <c r="B50" s="1" t="s">
        <v>59</v>
      </c>
      <c r="C50" s="1">
        <v>2.1514567885939773</v>
      </c>
      <c r="D50" s="1">
        <v>4</v>
      </c>
      <c r="E50" s="1">
        <v>0.53786419714849432</v>
      </c>
      <c r="F50" s="1">
        <v>2.1581701657066392</v>
      </c>
      <c r="G50" s="1">
        <v>8.9106351604765127E-2</v>
      </c>
      <c r="H50" s="1">
        <v>2.0741505628754258</v>
      </c>
    </row>
    <row r="51" spans="2:8" ht="14.25" customHeight="1" x14ac:dyDescent="0.4">
      <c r="B51" s="1" t="s">
        <v>60</v>
      </c>
      <c r="C51" s="1">
        <v>11.215004848219316</v>
      </c>
      <c r="D51" s="1">
        <v>45</v>
      </c>
      <c r="E51" s="1">
        <v>0.24922232996042923</v>
      </c>
      <c r="F51" s="1"/>
      <c r="G51" s="1"/>
      <c r="H51" s="1"/>
    </row>
    <row r="52" spans="2:8" ht="14.25" customHeight="1" x14ac:dyDescent="0.4">
      <c r="B52" s="1"/>
      <c r="C52" s="1"/>
      <c r="D52" s="1"/>
      <c r="E52" s="1"/>
      <c r="F52" s="1"/>
      <c r="G52" s="1"/>
      <c r="H52" s="1"/>
    </row>
    <row r="53" spans="2:8" ht="14.25" customHeight="1" x14ac:dyDescent="0.4">
      <c r="B53" s="78" t="s">
        <v>61</v>
      </c>
      <c r="C53" s="78">
        <v>13.366461636813293</v>
      </c>
      <c r="D53" s="78">
        <v>49</v>
      </c>
      <c r="E53" s="78"/>
      <c r="F53" s="78"/>
      <c r="G53" s="78"/>
      <c r="H53" s="78"/>
    </row>
    <row r="54" spans="2:8" ht="14.25" customHeight="1" x14ac:dyDescent="0.4">
      <c r="C54" s="1"/>
      <c r="D54" s="1"/>
      <c r="E54" s="1"/>
      <c r="F54" s="1"/>
      <c r="G54" s="1"/>
    </row>
    <row r="55" spans="2:8" ht="14.25" customHeight="1" x14ac:dyDescent="0.4">
      <c r="C55" s="1"/>
      <c r="D55" s="1"/>
      <c r="E55" s="1"/>
      <c r="F55" s="1"/>
      <c r="G55" s="1"/>
    </row>
    <row r="56" spans="2:8" ht="14.25" customHeight="1" x14ac:dyDescent="0.4">
      <c r="B56" s="79" t="s">
        <v>62</v>
      </c>
      <c r="C56" s="1"/>
      <c r="D56" s="1"/>
      <c r="E56" s="1"/>
      <c r="F56" s="1"/>
      <c r="G56" s="1"/>
    </row>
    <row r="57" spans="2:8" ht="14.25" customHeight="1" x14ac:dyDescent="0.4">
      <c r="B57" s="79" t="s">
        <v>63</v>
      </c>
      <c r="C57" s="1"/>
      <c r="D57" s="1"/>
      <c r="E57" s="1"/>
      <c r="F57" s="1"/>
      <c r="G57" s="1"/>
    </row>
    <row r="58" spans="2:8" ht="14.25" customHeight="1" x14ac:dyDescent="0.4">
      <c r="B58" s="79" t="s">
        <v>64</v>
      </c>
      <c r="C58" s="1"/>
      <c r="D58" s="1"/>
      <c r="E58" s="1"/>
      <c r="F58" s="1"/>
      <c r="G58" s="1"/>
    </row>
    <row r="59" spans="2:8" ht="14.25" customHeight="1" x14ac:dyDescent="0.4">
      <c r="B59" s="79" t="s">
        <v>65</v>
      </c>
      <c r="C59" s="1"/>
      <c r="D59" s="1"/>
      <c r="E59" s="1"/>
      <c r="F59" s="1"/>
      <c r="G59" s="1"/>
    </row>
    <row r="60" spans="2:8" ht="14.25" customHeight="1" x14ac:dyDescent="0.4">
      <c r="C60" s="1"/>
      <c r="D60" s="1"/>
      <c r="E60" s="1"/>
      <c r="F60" s="1"/>
      <c r="G60" s="1"/>
    </row>
    <row r="61" spans="2:8" ht="14.25" customHeight="1" x14ac:dyDescent="0.35"/>
    <row r="62" spans="2:8" ht="14.25" customHeight="1" x14ac:dyDescent="0.35"/>
    <row r="63" spans="2:8" ht="14.25" customHeight="1" x14ac:dyDescent="0.35"/>
    <row r="64" spans="2:8" ht="14.25" customHeight="1" x14ac:dyDescent="0.35"/>
    <row r="65" spans="8:8" ht="14.25" customHeight="1" x14ac:dyDescent="0.35"/>
    <row r="66" spans="8:8" ht="14.25" customHeight="1" x14ac:dyDescent="0.35"/>
    <row r="67" spans="8:8" ht="14.25" customHeight="1" x14ac:dyDescent="0.35"/>
    <row r="68" spans="8:8" ht="14.25" customHeight="1" x14ac:dyDescent="0.35"/>
    <row r="69" spans="8:8" ht="14.25" customHeight="1" x14ac:dyDescent="0.35"/>
    <row r="70" spans="8:8" ht="14.25" customHeight="1" x14ac:dyDescent="0.35"/>
    <row r="71" spans="8:8" ht="14.25" customHeight="1" x14ac:dyDescent="0.35"/>
    <row r="72" spans="8:8" ht="14.25" customHeight="1" x14ac:dyDescent="0.35"/>
    <row r="73" spans="8:8" ht="14.25" customHeight="1" x14ac:dyDescent="0.35"/>
    <row r="74" spans="8:8" ht="14.25" customHeight="1" x14ac:dyDescent="0.35"/>
    <row r="75" spans="8:8" ht="14.25" customHeight="1" x14ac:dyDescent="0.4">
      <c r="H75" s="1"/>
    </row>
    <row r="76" spans="8:8" ht="14.25" customHeight="1" x14ac:dyDescent="0.4">
      <c r="H76" s="1"/>
    </row>
    <row r="77" spans="8:8" ht="14.25" customHeight="1" x14ac:dyDescent="0.35"/>
    <row r="78" spans="8:8" ht="14.25" customHeight="1" x14ac:dyDescent="0.35"/>
    <row r="79" spans="8:8" ht="14.25" customHeight="1" x14ac:dyDescent="0.35"/>
    <row r="80" spans="8:8"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3">
    <mergeCell ref="F4:F5"/>
    <mergeCell ref="G4:G5"/>
    <mergeCell ref="C20:D20"/>
    <mergeCell ref="B23:B32"/>
    <mergeCell ref="C3:D3"/>
    <mergeCell ref="C4:C5"/>
    <mergeCell ref="D4:D5"/>
    <mergeCell ref="E4:E5"/>
    <mergeCell ref="C21:C22"/>
    <mergeCell ref="D21:D22"/>
    <mergeCell ref="E21:E22"/>
    <mergeCell ref="F21:F22"/>
    <mergeCell ref="G21:G2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40625" defaultRowHeight="15" customHeight="1" x14ac:dyDescent="0.35"/>
  <cols>
    <col min="1" max="1" width="13.2109375" customWidth="1"/>
    <col min="2" max="2" width="20.85546875" customWidth="1"/>
    <col min="3" max="3" width="8.2109375" customWidth="1"/>
    <col min="4" max="4" width="7.640625" customWidth="1"/>
    <col min="5" max="5" width="8" customWidth="1"/>
    <col min="6" max="6" width="10.640625" customWidth="1"/>
    <col min="7" max="7" width="7.640625" customWidth="1"/>
    <col min="8" max="8" width="8" customWidth="1"/>
    <col min="9" max="9" width="10.140625" customWidth="1"/>
    <col min="10" max="10" width="10.7109375" customWidth="1"/>
    <col min="11" max="26" width="8" customWidth="1"/>
  </cols>
  <sheetData>
    <row r="1" spans="1:26" ht="14.25" customHeight="1" x14ac:dyDescent="0.55000000000000004">
      <c r="A1" s="127" t="s">
        <v>66</v>
      </c>
      <c r="B1" s="128"/>
      <c r="C1" s="128"/>
      <c r="D1" s="128"/>
      <c r="E1" s="128"/>
      <c r="F1" s="128"/>
      <c r="G1" s="128"/>
      <c r="H1" s="128"/>
      <c r="I1" s="128"/>
      <c r="J1" s="128"/>
      <c r="K1" s="128"/>
      <c r="L1" s="128"/>
      <c r="M1" s="128"/>
      <c r="N1" s="128"/>
      <c r="O1" s="128"/>
      <c r="P1" s="128"/>
      <c r="Q1" s="128"/>
      <c r="R1" s="129"/>
      <c r="S1" s="1"/>
      <c r="T1" s="1"/>
      <c r="U1" s="1"/>
      <c r="V1" s="1"/>
      <c r="W1" s="1"/>
      <c r="X1" s="1"/>
      <c r="Y1" s="1"/>
      <c r="Z1" s="1"/>
    </row>
    <row r="2" spans="1:26" ht="14.25" customHeight="1" x14ac:dyDescent="0.5">
      <c r="A2" s="124" t="s">
        <v>67</v>
      </c>
      <c r="B2" s="103"/>
      <c r="C2" s="103"/>
      <c r="D2" s="123" t="s">
        <v>68</v>
      </c>
      <c r="E2" s="103"/>
      <c r="F2" s="103"/>
      <c r="G2" s="103"/>
      <c r="H2" s="103"/>
      <c r="I2" s="103"/>
      <c r="J2" s="103"/>
      <c r="K2" s="103"/>
      <c r="L2" s="103"/>
      <c r="M2" s="103"/>
      <c r="N2" s="103"/>
      <c r="O2" s="103"/>
      <c r="P2" s="103"/>
      <c r="Q2" s="1"/>
      <c r="R2" s="1"/>
      <c r="S2" s="1"/>
      <c r="T2" s="1"/>
      <c r="U2" s="1"/>
      <c r="V2" s="1"/>
      <c r="W2" s="1"/>
      <c r="X2" s="1"/>
      <c r="Y2" s="1"/>
      <c r="Z2" s="1"/>
    </row>
    <row r="3" spans="1:26" ht="14.25" customHeight="1" x14ac:dyDescent="0.5">
      <c r="A3" s="124" t="s">
        <v>69</v>
      </c>
      <c r="B3" s="103"/>
      <c r="C3" s="103"/>
      <c r="D3" s="80" t="s">
        <v>70</v>
      </c>
      <c r="E3" s="80"/>
      <c r="F3" s="80"/>
      <c r="G3" s="80"/>
      <c r="H3" s="80"/>
      <c r="I3" s="80"/>
      <c r="J3" s="80"/>
      <c r="K3" s="80"/>
      <c r="L3" s="80"/>
      <c r="M3" s="80"/>
      <c r="N3" s="80"/>
      <c r="O3" s="80"/>
      <c r="P3" s="80"/>
      <c r="Q3" s="1"/>
      <c r="R3" s="1"/>
      <c r="S3" s="1"/>
      <c r="T3" s="1"/>
      <c r="U3" s="1"/>
      <c r="V3" s="1"/>
      <c r="W3" s="1"/>
      <c r="X3" s="1"/>
      <c r="Y3" s="1"/>
      <c r="Z3" s="1"/>
    </row>
    <row r="4" spans="1:26" ht="14.25" customHeight="1" x14ac:dyDescent="0.5">
      <c r="A4" s="124" t="s">
        <v>71</v>
      </c>
      <c r="B4" s="103"/>
      <c r="C4" s="103"/>
      <c r="D4" s="123" t="s">
        <v>72</v>
      </c>
      <c r="E4" s="103"/>
      <c r="F4" s="103"/>
      <c r="G4" s="103"/>
      <c r="H4" s="103"/>
      <c r="I4" s="103"/>
      <c r="J4" s="103"/>
      <c r="K4" s="103"/>
      <c r="L4" s="103"/>
      <c r="M4" s="103"/>
      <c r="N4" s="103"/>
      <c r="O4" s="103"/>
      <c r="P4" s="103"/>
      <c r="Q4" s="1"/>
      <c r="R4" s="1"/>
      <c r="S4" s="1"/>
      <c r="T4" s="1"/>
      <c r="U4" s="1"/>
      <c r="V4" s="1"/>
      <c r="W4" s="1"/>
      <c r="X4" s="1"/>
      <c r="Y4" s="1"/>
      <c r="Z4" s="1"/>
    </row>
    <row r="5" spans="1:26" ht="14.25" customHeight="1" x14ac:dyDescent="0.5">
      <c r="A5" s="124" t="s">
        <v>73</v>
      </c>
      <c r="B5" s="103"/>
      <c r="C5" s="103"/>
      <c r="D5" s="123" t="s">
        <v>74</v>
      </c>
      <c r="E5" s="103"/>
      <c r="F5" s="103"/>
      <c r="G5" s="103"/>
      <c r="H5" s="103"/>
      <c r="I5" s="124" t="s">
        <v>75</v>
      </c>
      <c r="J5" s="103"/>
      <c r="K5" s="130">
        <v>43650</v>
      </c>
      <c r="L5" s="103"/>
      <c r="M5" s="103"/>
      <c r="N5" s="103"/>
      <c r="O5" s="103"/>
      <c r="P5" s="103"/>
      <c r="Q5" s="1"/>
      <c r="R5" s="1"/>
      <c r="S5" s="1"/>
      <c r="T5" s="1"/>
      <c r="U5" s="1"/>
      <c r="V5" s="1"/>
      <c r="W5" s="1"/>
      <c r="X5" s="1"/>
      <c r="Y5" s="1"/>
      <c r="Z5" s="1"/>
    </row>
    <row r="6" spans="1:26" ht="14.25" customHeight="1" x14ac:dyDescent="0.5">
      <c r="A6" s="125" t="s">
        <v>76</v>
      </c>
      <c r="B6" s="103"/>
      <c r="C6" s="103"/>
      <c r="D6" s="103"/>
      <c r="E6" s="103"/>
      <c r="F6" s="103"/>
      <c r="G6" s="103"/>
      <c r="H6" s="103"/>
      <c r="I6" s="103"/>
      <c r="J6" s="103"/>
      <c r="K6" s="81"/>
      <c r="L6" s="80"/>
      <c r="M6" s="80"/>
      <c r="N6" s="80"/>
      <c r="O6" s="80"/>
      <c r="P6" s="80"/>
      <c r="Q6" s="1"/>
      <c r="R6" s="1"/>
      <c r="S6" s="1"/>
      <c r="T6" s="1"/>
      <c r="U6" s="1"/>
      <c r="V6" s="1"/>
      <c r="W6" s="1"/>
      <c r="X6" s="1"/>
      <c r="Y6" s="1"/>
      <c r="Z6" s="1"/>
    </row>
    <row r="7" spans="1:26" ht="49.5" customHeight="1" x14ac:dyDescent="0.4">
      <c r="A7" s="82" t="s">
        <v>77</v>
      </c>
      <c r="B7" s="82" t="s">
        <v>78</v>
      </c>
      <c r="C7" s="82" t="s">
        <v>79</v>
      </c>
      <c r="D7" s="82" t="s">
        <v>80</v>
      </c>
      <c r="E7" s="82" t="s">
        <v>81</v>
      </c>
      <c r="F7" s="82" t="s">
        <v>82</v>
      </c>
      <c r="G7" s="82" t="s">
        <v>83</v>
      </c>
      <c r="H7" s="82" t="s">
        <v>84</v>
      </c>
      <c r="I7" s="82" t="s">
        <v>85</v>
      </c>
      <c r="J7" s="82" t="s">
        <v>86</v>
      </c>
      <c r="K7" s="1"/>
      <c r="L7" s="1"/>
      <c r="M7" s="1"/>
      <c r="N7" s="1"/>
      <c r="O7" s="1"/>
      <c r="P7" s="1"/>
      <c r="Q7" s="1"/>
      <c r="R7" s="1"/>
      <c r="S7" s="1"/>
      <c r="T7" s="1"/>
      <c r="U7" s="1"/>
      <c r="V7" s="1"/>
      <c r="W7" s="1"/>
      <c r="X7" s="1"/>
      <c r="Y7" s="1"/>
      <c r="Z7" s="1"/>
    </row>
    <row r="8" spans="1:26" ht="41.25" customHeight="1" x14ac:dyDescent="0.4">
      <c r="A8" s="83">
        <v>1</v>
      </c>
      <c r="B8" s="84" t="s">
        <v>87</v>
      </c>
      <c r="C8" s="19">
        <v>0.80600000000000005</v>
      </c>
      <c r="D8" s="85" t="s">
        <v>88</v>
      </c>
      <c r="E8" s="85" t="s">
        <v>89</v>
      </c>
      <c r="F8" s="85" t="s">
        <v>90</v>
      </c>
      <c r="G8" s="86">
        <v>1</v>
      </c>
      <c r="H8" s="85">
        <v>19</v>
      </c>
      <c r="I8" s="87">
        <f t="shared" ref="I8:I10" si="0">C8/G8</f>
        <v>0.80600000000000005</v>
      </c>
      <c r="J8" s="88">
        <f t="shared" ref="J8:J10" si="1">(I8^2/SUMSQ($I$8:$I$13))*100</f>
        <v>99.399082283422231</v>
      </c>
      <c r="K8" s="1"/>
      <c r="L8" s="1"/>
      <c r="M8" s="1"/>
      <c r="N8" s="1"/>
      <c r="O8" s="1"/>
      <c r="P8" s="1"/>
      <c r="Q8" s="1"/>
      <c r="R8" s="1"/>
      <c r="S8" s="1"/>
      <c r="T8" s="1"/>
      <c r="U8" s="1"/>
      <c r="V8" s="1"/>
      <c r="W8" s="1"/>
      <c r="X8" s="1"/>
      <c r="Y8" s="1"/>
      <c r="Z8" s="1"/>
    </row>
    <row r="9" spans="1:26" ht="32.25" customHeight="1" x14ac:dyDescent="0.4">
      <c r="A9" s="83">
        <v>2</v>
      </c>
      <c r="B9" s="84" t="s">
        <v>91</v>
      </c>
      <c r="C9" s="19">
        <v>0.108</v>
      </c>
      <c r="D9" s="2" t="s">
        <v>88</v>
      </c>
      <c r="E9" s="2" t="s">
        <v>92</v>
      </c>
      <c r="F9" s="2" t="s">
        <v>93</v>
      </c>
      <c r="G9" s="4">
        <v>1.73</v>
      </c>
      <c r="H9" s="89" t="s">
        <v>94</v>
      </c>
      <c r="I9" s="87">
        <f t="shared" si="0"/>
        <v>6.2427745664739881E-2</v>
      </c>
      <c r="J9" s="88">
        <f t="shared" si="1"/>
        <v>0.59630382594919018</v>
      </c>
      <c r="K9" s="1"/>
      <c r="L9" s="1"/>
      <c r="M9" s="1"/>
      <c r="N9" s="1"/>
      <c r="O9" s="1"/>
      <c r="P9" s="1"/>
      <c r="Q9" s="1"/>
      <c r="R9" s="1"/>
      <c r="S9" s="1"/>
      <c r="T9" s="1"/>
      <c r="U9" s="1"/>
      <c r="V9" s="1"/>
      <c r="W9" s="1"/>
      <c r="X9" s="1"/>
      <c r="Y9" s="1"/>
      <c r="Z9" s="1"/>
    </row>
    <row r="10" spans="1:26" ht="43.5" customHeight="1" x14ac:dyDescent="0.4">
      <c r="A10" s="83">
        <v>3</v>
      </c>
      <c r="B10" s="84" t="s">
        <v>95</v>
      </c>
      <c r="C10" s="87">
        <v>9.4999999999999998E-3</v>
      </c>
      <c r="D10" s="85" t="s">
        <v>88</v>
      </c>
      <c r="E10" s="85" t="s">
        <v>92</v>
      </c>
      <c r="F10" s="85" t="s">
        <v>93</v>
      </c>
      <c r="G10" s="86">
        <v>1.73</v>
      </c>
      <c r="H10" s="89" t="s">
        <v>94</v>
      </c>
      <c r="I10" s="87">
        <f t="shared" si="0"/>
        <v>5.491329479768786E-3</v>
      </c>
      <c r="J10" s="19">
        <f t="shared" si="1"/>
        <v>4.6138906285934853E-3</v>
      </c>
      <c r="K10" s="1"/>
      <c r="L10" s="1"/>
      <c r="M10" s="1"/>
      <c r="N10" s="1"/>
      <c r="O10" s="1"/>
      <c r="P10" s="1"/>
      <c r="Q10" s="1"/>
      <c r="R10" s="1"/>
      <c r="S10" s="1"/>
      <c r="T10" s="1"/>
      <c r="U10" s="1"/>
      <c r="V10" s="1"/>
      <c r="W10" s="1"/>
      <c r="X10" s="1"/>
      <c r="Y10" s="1"/>
      <c r="Z10" s="1"/>
    </row>
    <row r="11" spans="1:26" ht="14.25" customHeight="1" x14ac:dyDescent="0.4">
      <c r="A11" s="83">
        <v>4</v>
      </c>
      <c r="B11" s="84" t="s">
        <v>96</v>
      </c>
      <c r="C11" s="1"/>
      <c r="D11" s="1"/>
      <c r="E11" s="1"/>
      <c r="F11" s="1"/>
      <c r="G11" s="1"/>
      <c r="H11" s="1"/>
      <c r="I11" s="1"/>
      <c r="J11" s="88"/>
      <c r="K11" s="1"/>
      <c r="L11" s="1"/>
      <c r="M11" s="1"/>
      <c r="N11" s="1"/>
      <c r="O11" s="1"/>
      <c r="P11" s="1"/>
      <c r="Q11" s="1"/>
      <c r="R11" s="1"/>
      <c r="S11" s="1"/>
      <c r="T11" s="1"/>
      <c r="U11" s="1"/>
      <c r="V11" s="1"/>
      <c r="W11" s="1"/>
      <c r="X11" s="1"/>
      <c r="Y11" s="1"/>
      <c r="Z11" s="1"/>
    </row>
    <row r="12" spans="1:26" ht="14.25" customHeight="1" x14ac:dyDescent="0.4">
      <c r="A12" s="2"/>
      <c r="B12" s="1"/>
      <c r="C12" s="90"/>
      <c r="D12" s="2"/>
      <c r="E12" s="2"/>
      <c r="F12" s="2"/>
      <c r="G12" s="2"/>
      <c r="H12" s="2"/>
      <c r="I12" s="50" t="s">
        <v>44</v>
      </c>
      <c r="J12" s="91">
        <f>SUM(J8:J11)</f>
        <v>100.00000000000001</v>
      </c>
      <c r="K12" s="1"/>
      <c r="L12" s="92"/>
      <c r="M12" s="1"/>
      <c r="N12" s="1"/>
      <c r="O12" s="1"/>
      <c r="P12" s="1"/>
      <c r="Q12" s="1"/>
      <c r="R12" s="1"/>
      <c r="S12" s="1"/>
      <c r="T12" s="1"/>
      <c r="U12" s="1"/>
      <c r="V12" s="1"/>
      <c r="W12" s="1"/>
      <c r="X12" s="1"/>
      <c r="Y12" s="1"/>
      <c r="Z12" s="1"/>
    </row>
    <row r="13" spans="1:26" ht="14.25" customHeight="1" x14ac:dyDescent="0.4">
      <c r="A13" s="2"/>
      <c r="B13" s="1"/>
      <c r="C13" s="90"/>
      <c r="D13" s="2"/>
      <c r="E13" s="2"/>
      <c r="F13" s="2"/>
      <c r="G13" s="2"/>
      <c r="H13" s="2"/>
      <c r="I13" s="2"/>
      <c r="J13" s="91"/>
      <c r="K13" s="1"/>
      <c r="L13" s="1"/>
      <c r="M13" s="1"/>
      <c r="N13" s="1"/>
      <c r="O13" s="1"/>
      <c r="P13" s="1"/>
      <c r="Q13" s="1"/>
      <c r="R13" s="1"/>
      <c r="S13" s="1"/>
      <c r="T13" s="1"/>
      <c r="U13" s="1"/>
      <c r="V13" s="1"/>
      <c r="W13" s="1"/>
      <c r="X13" s="1"/>
      <c r="Y13" s="1"/>
      <c r="Z13" s="1"/>
    </row>
    <row r="14" spans="1:26" ht="14.25" customHeight="1" x14ac:dyDescent="0.55000000000000004">
      <c r="A14" s="1"/>
      <c r="B14" s="93" t="s">
        <v>97</v>
      </c>
      <c r="C14" s="94" t="s">
        <v>98</v>
      </c>
      <c r="D14" s="93"/>
      <c r="E14" s="93"/>
      <c r="F14" s="93"/>
      <c r="G14" s="93"/>
      <c r="H14" s="93"/>
      <c r="I14" s="93">
        <f>SQRT(SUMSQ(I8:I13))</f>
        <v>0.80843266765280886</v>
      </c>
      <c r="J14" s="91"/>
      <c r="K14" s="1"/>
      <c r="L14" s="1"/>
      <c r="M14" s="1"/>
      <c r="N14" s="1"/>
      <c r="O14" s="1"/>
      <c r="P14" s="1"/>
      <c r="Q14" s="1"/>
      <c r="R14" s="1"/>
      <c r="S14" s="1"/>
      <c r="T14" s="1"/>
      <c r="U14" s="1"/>
      <c r="V14" s="1"/>
      <c r="W14" s="1"/>
      <c r="X14" s="1"/>
      <c r="Y14" s="1"/>
      <c r="Z14" s="1"/>
    </row>
    <row r="15" spans="1:26" ht="14.25" customHeight="1" x14ac:dyDescent="0.4">
      <c r="A15" s="1"/>
      <c r="B15" s="95" t="s">
        <v>99</v>
      </c>
      <c r="C15" s="96" t="s">
        <v>100</v>
      </c>
      <c r="D15" s="95"/>
      <c r="E15" s="95"/>
      <c r="F15" s="95"/>
      <c r="G15" s="95"/>
      <c r="H15" s="95"/>
      <c r="I15" s="95">
        <f>$I$14*2</f>
        <v>1.6168653353056177</v>
      </c>
      <c r="J15" s="1"/>
      <c r="K15" s="1"/>
      <c r="L15" s="1"/>
      <c r="M15" s="1"/>
      <c r="N15" s="1"/>
      <c r="O15" s="1"/>
      <c r="P15" s="1"/>
      <c r="Q15" s="1"/>
      <c r="R15" s="1"/>
      <c r="S15" s="1"/>
      <c r="T15" s="1"/>
      <c r="U15" s="1"/>
      <c r="V15" s="1"/>
      <c r="W15" s="1"/>
      <c r="X15" s="1"/>
      <c r="Y15" s="1"/>
      <c r="Z15" s="1"/>
    </row>
    <row r="16" spans="1:26" ht="14.25" customHeight="1" x14ac:dyDescent="0.4">
      <c r="A16" s="1"/>
      <c r="B16" s="95" t="s">
        <v>99</v>
      </c>
      <c r="C16" s="96" t="s">
        <v>101</v>
      </c>
      <c r="D16" s="95"/>
      <c r="E16" s="95"/>
      <c r="F16" s="95"/>
      <c r="G16" s="95"/>
      <c r="H16" s="95"/>
      <c r="I16" s="95">
        <f>$I$14*3</f>
        <v>2.4252980029584266</v>
      </c>
      <c r="J16" s="1"/>
      <c r="K16" s="1"/>
      <c r="L16" s="1"/>
      <c r="M16" s="1"/>
      <c r="N16" s="1"/>
      <c r="O16" s="1"/>
      <c r="P16" s="1"/>
      <c r="Q16" s="1"/>
      <c r="R16" s="1"/>
      <c r="S16" s="1"/>
      <c r="T16" s="1"/>
      <c r="U16" s="1"/>
      <c r="V16" s="1"/>
      <c r="W16" s="1"/>
      <c r="X16" s="1"/>
      <c r="Y16" s="1"/>
      <c r="Z16" s="1"/>
    </row>
    <row r="17" spans="1:26" ht="14.25" customHeight="1" x14ac:dyDescent="0.45">
      <c r="A17" s="1"/>
      <c r="B17" s="97" t="s">
        <v>102</v>
      </c>
      <c r="C17" s="98">
        <f t="shared" ref="C17:C18" si="2">I15</f>
        <v>1.6168653353056177</v>
      </c>
      <c r="D17" s="97"/>
      <c r="E17" s="99" t="s">
        <v>103</v>
      </c>
      <c r="F17" s="1"/>
      <c r="G17" s="1"/>
      <c r="H17" s="1"/>
      <c r="I17" s="1"/>
      <c r="J17" s="1"/>
      <c r="K17" s="1"/>
      <c r="L17" s="1"/>
      <c r="M17" s="1"/>
      <c r="N17" s="1"/>
      <c r="O17" s="1"/>
      <c r="P17" s="1"/>
      <c r="Q17" s="1"/>
      <c r="R17" s="1"/>
      <c r="S17" s="1"/>
      <c r="T17" s="1"/>
      <c r="U17" s="1"/>
      <c r="V17" s="1"/>
      <c r="W17" s="1"/>
      <c r="X17" s="1"/>
      <c r="Y17" s="1"/>
      <c r="Z17" s="1"/>
    </row>
    <row r="18" spans="1:26" ht="14.25" customHeight="1" x14ac:dyDescent="0.45">
      <c r="A18" s="1"/>
      <c r="B18" s="97" t="s">
        <v>102</v>
      </c>
      <c r="C18" s="98">
        <f t="shared" si="2"/>
        <v>2.4252980029584266</v>
      </c>
      <c r="D18" s="97"/>
      <c r="E18" s="99" t="s">
        <v>104</v>
      </c>
      <c r="F18" s="1"/>
      <c r="G18" s="1"/>
      <c r="H18" s="1"/>
      <c r="I18" s="1"/>
      <c r="J18" s="1"/>
      <c r="K18" s="1"/>
      <c r="L18" s="1"/>
      <c r="M18" s="1"/>
      <c r="N18" s="1"/>
      <c r="O18" s="1"/>
      <c r="P18" s="1"/>
      <c r="Q18" s="1"/>
      <c r="R18" s="1"/>
      <c r="S18" s="1"/>
      <c r="T18" s="1"/>
      <c r="U18" s="1"/>
      <c r="V18" s="1"/>
      <c r="W18" s="1"/>
      <c r="X18" s="1"/>
      <c r="Y18" s="1"/>
      <c r="Z18" s="1"/>
    </row>
    <row r="19" spans="1:26" ht="14.25"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31.5" customHeight="1" x14ac:dyDescent="0.4">
      <c r="A20" s="126" t="s">
        <v>105</v>
      </c>
      <c r="B20" s="103"/>
      <c r="C20" s="103"/>
      <c r="D20" s="103"/>
      <c r="E20" s="103"/>
      <c r="F20" s="103"/>
      <c r="G20" s="103"/>
      <c r="H20" s="103"/>
      <c r="I20" s="103"/>
      <c r="J20" s="103"/>
      <c r="K20" s="103"/>
      <c r="L20" s="103"/>
      <c r="M20" s="103"/>
      <c r="N20" s="80"/>
      <c r="O20" s="80"/>
      <c r="P20" s="80"/>
      <c r="Q20" s="80"/>
      <c r="R20" s="80"/>
      <c r="S20" s="80"/>
      <c r="T20" s="80"/>
      <c r="U20" s="80"/>
      <c r="V20" s="80"/>
      <c r="W20" s="80"/>
      <c r="X20" s="80"/>
      <c r="Y20" s="80"/>
      <c r="Z20" s="80"/>
    </row>
    <row r="21" spans="1:26" ht="14.25" customHeight="1" x14ac:dyDescent="0.4">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D5:H5"/>
    <mergeCell ref="I5:J5"/>
    <mergeCell ref="A6:J6"/>
    <mergeCell ref="A20:M20"/>
    <mergeCell ref="A1:R1"/>
    <mergeCell ref="A2:C2"/>
    <mergeCell ref="D2:P2"/>
    <mergeCell ref="A3:C3"/>
    <mergeCell ref="A4:C4"/>
    <mergeCell ref="D4:P4"/>
    <mergeCell ref="A5:C5"/>
    <mergeCell ref="K5:P5"/>
  </mergeCells>
  <pageMargins left="0.7" right="0.7" top="0.75" bottom="0.75" header="0" footer="0"/>
  <pageSetup orientation="portrait"/>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640625" defaultRowHeight="15" customHeight="1" x14ac:dyDescent="0.35"/>
  <cols>
    <col min="1" max="1" width="13.2109375" customWidth="1"/>
    <col min="2" max="2" width="19" customWidth="1"/>
    <col min="3" max="3" width="8.2109375" customWidth="1"/>
    <col min="4" max="4" width="7.640625" customWidth="1"/>
    <col min="5" max="5" width="8" customWidth="1"/>
    <col min="6" max="6" width="10.640625" customWidth="1"/>
    <col min="7" max="7" width="7.640625" customWidth="1"/>
    <col min="8" max="8" width="8" customWidth="1"/>
    <col min="9" max="9" width="10.140625" customWidth="1"/>
    <col min="10" max="10" width="10.7109375" customWidth="1"/>
    <col min="11" max="26" width="8" customWidth="1"/>
  </cols>
  <sheetData>
    <row r="1" spans="1:26" ht="14.25" customHeight="1" x14ac:dyDescent="0.55000000000000004">
      <c r="A1" s="127" t="s">
        <v>66</v>
      </c>
      <c r="B1" s="128"/>
      <c r="C1" s="128"/>
      <c r="D1" s="128"/>
      <c r="E1" s="128"/>
      <c r="F1" s="128"/>
      <c r="G1" s="128"/>
      <c r="H1" s="128"/>
      <c r="I1" s="128"/>
      <c r="J1" s="128"/>
      <c r="K1" s="128"/>
      <c r="L1" s="128"/>
      <c r="M1" s="128"/>
      <c r="N1" s="128"/>
      <c r="O1" s="128"/>
      <c r="P1" s="128"/>
      <c r="Q1" s="128"/>
      <c r="R1" s="129"/>
      <c r="S1" s="1"/>
      <c r="T1" s="1"/>
      <c r="U1" s="1"/>
      <c r="V1" s="1"/>
      <c r="W1" s="1"/>
      <c r="X1" s="1"/>
      <c r="Y1" s="1"/>
      <c r="Z1" s="1"/>
    </row>
    <row r="2" spans="1:26" ht="14.25" customHeight="1" x14ac:dyDescent="0.5">
      <c r="A2" s="124" t="s">
        <v>67</v>
      </c>
      <c r="B2" s="103"/>
      <c r="C2" s="103"/>
      <c r="D2" s="123" t="s">
        <v>106</v>
      </c>
      <c r="E2" s="103"/>
      <c r="F2" s="103"/>
      <c r="G2" s="103"/>
      <c r="H2" s="103"/>
      <c r="I2" s="103"/>
      <c r="J2" s="103"/>
      <c r="K2" s="103"/>
      <c r="L2" s="103"/>
      <c r="M2" s="103"/>
      <c r="N2" s="103"/>
      <c r="O2" s="103"/>
      <c r="P2" s="103"/>
      <c r="Q2" s="1"/>
      <c r="R2" s="1"/>
      <c r="S2" s="1"/>
      <c r="T2" s="1"/>
      <c r="U2" s="1"/>
      <c r="V2" s="1"/>
      <c r="W2" s="1"/>
      <c r="X2" s="1"/>
      <c r="Y2" s="1"/>
      <c r="Z2" s="1"/>
    </row>
    <row r="3" spans="1:26" ht="14.25" customHeight="1" x14ac:dyDescent="0.5">
      <c r="A3" s="124" t="s">
        <v>69</v>
      </c>
      <c r="B3" s="103"/>
      <c r="C3" s="103"/>
      <c r="D3" s="123" t="s">
        <v>107</v>
      </c>
      <c r="E3" s="103"/>
      <c r="F3" s="103"/>
      <c r="G3" s="103"/>
      <c r="H3" s="103"/>
      <c r="I3" s="103"/>
      <c r="J3" s="103"/>
      <c r="K3" s="103"/>
      <c r="L3" s="103"/>
      <c r="M3" s="103"/>
      <c r="N3" s="103"/>
      <c r="O3" s="103"/>
      <c r="P3" s="103"/>
      <c r="Q3" s="1"/>
      <c r="R3" s="1"/>
      <c r="S3" s="1"/>
      <c r="T3" s="1"/>
      <c r="U3" s="1"/>
      <c r="V3" s="1"/>
      <c r="W3" s="1"/>
      <c r="X3" s="1"/>
      <c r="Y3" s="1"/>
      <c r="Z3" s="1"/>
    </row>
    <row r="4" spans="1:26" ht="14.25" customHeight="1" x14ac:dyDescent="0.5">
      <c r="A4" s="124" t="s">
        <v>71</v>
      </c>
      <c r="B4" s="103"/>
      <c r="C4" s="103"/>
      <c r="D4" s="123" t="s">
        <v>72</v>
      </c>
      <c r="E4" s="103"/>
      <c r="F4" s="103"/>
      <c r="G4" s="103"/>
      <c r="H4" s="103"/>
      <c r="I4" s="103"/>
      <c r="J4" s="103"/>
      <c r="K4" s="103"/>
      <c r="L4" s="103"/>
      <c r="M4" s="103"/>
      <c r="N4" s="103"/>
      <c r="O4" s="103"/>
      <c r="P4" s="103"/>
      <c r="Q4" s="1"/>
      <c r="R4" s="1"/>
      <c r="S4" s="1"/>
      <c r="T4" s="1"/>
      <c r="U4" s="1"/>
      <c r="V4" s="1"/>
      <c r="W4" s="1"/>
      <c r="X4" s="1"/>
      <c r="Y4" s="1"/>
      <c r="Z4" s="1"/>
    </row>
    <row r="5" spans="1:26" ht="14.25" customHeight="1" x14ac:dyDescent="0.5">
      <c r="A5" s="124" t="s">
        <v>73</v>
      </c>
      <c r="B5" s="103"/>
      <c r="C5" s="103"/>
      <c r="D5" s="123" t="s">
        <v>74</v>
      </c>
      <c r="E5" s="103"/>
      <c r="F5" s="103"/>
      <c r="G5" s="103"/>
      <c r="H5" s="103"/>
      <c r="I5" s="124" t="s">
        <v>75</v>
      </c>
      <c r="J5" s="103"/>
      <c r="K5" s="130">
        <v>43650</v>
      </c>
      <c r="L5" s="103"/>
      <c r="M5" s="103"/>
      <c r="N5" s="103"/>
      <c r="O5" s="103"/>
      <c r="P5" s="103"/>
      <c r="Q5" s="1"/>
      <c r="R5" s="1"/>
      <c r="S5" s="1"/>
      <c r="T5" s="1"/>
      <c r="U5" s="1"/>
      <c r="V5" s="1"/>
      <c r="W5" s="1"/>
      <c r="X5" s="1"/>
      <c r="Y5" s="1"/>
      <c r="Z5" s="1"/>
    </row>
    <row r="6" spans="1:26" ht="14.25" customHeight="1" x14ac:dyDescent="0.5">
      <c r="A6" s="125" t="s">
        <v>76</v>
      </c>
      <c r="B6" s="103"/>
      <c r="C6" s="103"/>
      <c r="D6" s="103"/>
      <c r="E6" s="103"/>
      <c r="F6" s="103"/>
      <c r="G6" s="103"/>
      <c r="H6" s="103"/>
      <c r="I6" s="103"/>
      <c r="J6" s="103"/>
      <c r="K6" s="81"/>
      <c r="L6" s="80"/>
      <c r="M6" s="80"/>
      <c r="N6" s="80"/>
      <c r="O6" s="80"/>
      <c r="P6" s="80"/>
      <c r="Q6" s="1"/>
      <c r="R6" s="1"/>
      <c r="S6" s="1"/>
      <c r="T6" s="1"/>
      <c r="U6" s="1"/>
      <c r="V6" s="1"/>
      <c r="W6" s="1"/>
      <c r="X6" s="1"/>
      <c r="Y6" s="1"/>
      <c r="Z6" s="1"/>
    </row>
    <row r="7" spans="1:26" ht="58.5" customHeight="1" x14ac:dyDescent="0.4">
      <c r="A7" s="82" t="s">
        <v>77</v>
      </c>
      <c r="B7" s="82" t="s">
        <v>108</v>
      </c>
      <c r="C7" s="82" t="s">
        <v>79</v>
      </c>
      <c r="D7" s="82" t="s">
        <v>80</v>
      </c>
      <c r="E7" s="82" t="s">
        <v>81</v>
      </c>
      <c r="F7" s="82" t="s">
        <v>82</v>
      </c>
      <c r="G7" s="82" t="s">
        <v>83</v>
      </c>
      <c r="H7" s="82" t="s">
        <v>84</v>
      </c>
      <c r="I7" s="82" t="s">
        <v>85</v>
      </c>
      <c r="J7" s="82" t="s">
        <v>86</v>
      </c>
      <c r="K7" s="1"/>
      <c r="L7" s="1"/>
      <c r="M7" s="1"/>
      <c r="N7" s="1"/>
      <c r="O7" s="1"/>
      <c r="P7" s="1"/>
      <c r="Q7" s="1"/>
      <c r="R7" s="1"/>
      <c r="S7" s="1"/>
      <c r="T7" s="1"/>
      <c r="U7" s="1"/>
      <c r="V7" s="1"/>
      <c r="W7" s="1"/>
      <c r="X7" s="1"/>
      <c r="Y7" s="1"/>
      <c r="Z7" s="1"/>
    </row>
    <row r="8" spans="1:26" ht="41.25" customHeight="1" x14ac:dyDescent="0.4">
      <c r="A8" s="85">
        <v>1</v>
      </c>
      <c r="B8" s="84" t="s">
        <v>87</v>
      </c>
      <c r="C8" s="85">
        <v>0.503</v>
      </c>
      <c r="D8" s="85" t="s">
        <v>88</v>
      </c>
      <c r="E8" s="85" t="s">
        <v>89</v>
      </c>
      <c r="F8" s="85" t="s">
        <v>90</v>
      </c>
      <c r="G8" s="86">
        <v>1</v>
      </c>
      <c r="H8" s="85">
        <v>19</v>
      </c>
      <c r="I8" s="87">
        <f t="shared" ref="I8:I10" si="0">C8/G8</f>
        <v>0.503</v>
      </c>
      <c r="J8" s="4">
        <f t="shared" ref="J8:J10" si="1">(I8^2/SUMSQ($I$8:$I$13))*100</f>
        <v>97.130582125752596</v>
      </c>
      <c r="K8" s="1"/>
      <c r="L8" s="1"/>
      <c r="M8" s="1"/>
      <c r="N8" s="1"/>
      <c r="O8" s="1"/>
      <c r="P8" s="1"/>
      <c r="Q8" s="1"/>
      <c r="R8" s="1"/>
      <c r="S8" s="1"/>
      <c r="T8" s="1"/>
      <c r="U8" s="1"/>
      <c r="V8" s="1"/>
      <c r="W8" s="1"/>
      <c r="X8" s="1"/>
      <c r="Y8" s="1"/>
      <c r="Z8" s="1"/>
    </row>
    <row r="9" spans="1:26" ht="32.25" customHeight="1" x14ac:dyDescent="0.4">
      <c r="A9" s="85">
        <v>2</v>
      </c>
      <c r="B9" s="84" t="s">
        <v>91</v>
      </c>
      <c r="C9" s="19">
        <v>0.14899999999999999</v>
      </c>
      <c r="D9" s="2" t="s">
        <v>88</v>
      </c>
      <c r="E9" s="2" t="s">
        <v>92</v>
      </c>
      <c r="F9" s="2" t="s">
        <v>93</v>
      </c>
      <c r="G9" s="4">
        <v>1.73</v>
      </c>
      <c r="H9" s="89" t="s">
        <v>94</v>
      </c>
      <c r="I9" s="87">
        <f t="shared" si="0"/>
        <v>8.6127167630057802E-2</v>
      </c>
      <c r="J9" s="4">
        <f t="shared" si="1"/>
        <v>2.8477401084562821</v>
      </c>
      <c r="K9" s="1"/>
      <c r="L9" s="1"/>
      <c r="M9" s="1"/>
      <c r="N9" s="1"/>
      <c r="O9" s="1"/>
      <c r="P9" s="1"/>
      <c r="Q9" s="1"/>
      <c r="R9" s="1"/>
      <c r="S9" s="1"/>
      <c r="T9" s="1"/>
      <c r="U9" s="1"/>
      <c r="V9" s="1"/>
      <c r="W9" s="1"/>
      <c r="X9" s="1"/>
      <c r="Y9" s="1"/>
      <c r="Z9" s="1"/>
    </row>
    <row r="10" spans="1:26" ht="58.5" customHeight="1" x14ac:dyDescent="0.4">
      <c r="A10" s="85">
        <v>3</v>
      </c>
      <c r="B10" s="84" t="s">
        <v>109</v>
      </c>
      <c r="C10" s="87">
        <v>1.2999999999999999E-2</v>
      </c>
      <c r="D10" s="85" t="s">
        <v>88</v>
      </c>
      <c r="E10" s="85" t="s">
        <v>92</v>
      </c>
      <c r="F10" s="85" t="s">
        <v>93</v>
      </c>
      <c r="G10" s="86">
        <v>1.73</v>
      </c>
      <c r="H10" s="89" t="s">
        <v>94</v>
      </c>
      <c r="I10" s="87">
        <f t="shared" si="0"/>
        <v>7.5144508670520228E-3</v>
      </c>
      <c r="J10" s="4">
        <f t="shared" si="1"/>
        <v>2.1677765791140564E-2</v>
      </c>
      <c r="K10" s="1"/>
      <c r="L10" s="1"/>
      <c r="M10" s="1"/>
      <c r="N10" s="1"/>
      <c r="O10" s="1"/>
      <c r="P10" s="1"/>
      <c r="Q10" s="1"/>
      <c r="R10" s="1"/>
      <c r="S10" s="1"/>
      <c r="T10" s="1"/>
      <c r="U10" s="1"/>
      <c r="V10" s="1"/>
      <c r="W10" s="1"/>
      <c r="X10" s="1"/>
      <c r="Y10" s="1"/>
      <c r="Z10" s="1"/>
    </row>
    <row r="11" spans="1:26" ht="14.25" customHeight="1" x14ac:dyDescent="0.4">
      <c r="A11" s="85">
        <v>4</v>
      </c>
      <c r="B11" s="84" t="s">
        <v>96</v>
      </c>
      <c r="C11" s="1"/>
      <c r="D11" s="1"/>
      <c r="E11" s="1"/>
      <c r="F11" s="1"/>
      <c r="G11" s="1"/>
      <c r="H11" s="1"/>
      <c r="I11" s="1"/>
      <c r="J11" s="88"/>
      <c r="K11" s="1"/>
      <c r="L11" s="1"/>
      <c r="M11" s="1"/>
      <c r="N11" s="1"/>
      <c r="O11" s="1"/>
      <c r="P11" s="1"/>
      <c r="Q11" s="1"/>
      <c r="R11" s="1"/>
      <c r="S11" s="1"/>
      <c r="T11" s="1"/>
      <c r="U11" s="1"/>
      <c r="V11" s="1"/>
      <c r="W11" s="1"/>
      <c r="X11" s="1"/>
      <c r="Y11" s="1"/>
      <c r="Z11" s="1"/>
    </row>
    <row r="12" spans="1:26" ht="14.25" customHeight="1" x14ac:dyDescent="0.4">
      <c r="A12" s="2"/>
      <c r="B12" s="1"/>
      <c r="C12" s="90"/>
      <c r="D12" s="2"/>
      <c r="E12" s="2"/>
      <c r="F12" s="2"/>
      <c r="G12" s="2"/>
      <c r="H12" s="2"/>
      <c r="I12" s="50" t="s">
        <v>44</v>
      </c>
      <c r="J12" s="91">
        <f>SUM(J8:J11)</f>
        <v>100.00000000000001</v>
      </c>
      <c r="K12" s="1"/>
      <c r="L12" s="92"/>
      <c r="M12" s="1"/>
      <c r="N12" s="1"/>
      <c r="O12" s="1"/>
      <c r="P12" s="1"/>
      <c r="Q12" s="1"/>
      <c r="R12" s="1"/>
      <c r="S12" s="1"/>
      <c r="T12" s="1"/>
      <c r="U12" s="1"/>
      <c r="V12" s="1"/>
      <c r="W12" s="1"/>
      <c r="X12" s="1"/>
      <c r="Y12" s="1"/>
      <c r="Z12" s="1"/>
    </row>
    <row r="13" spans="1:26" ht="14.25" customHeight="1" x14ac:dyDescent="0.4">
      <c r="A13" s="2"/>
      <c r="B13" s="1"/>
      <c r="C13" s="90"/>
      <c r="D13" s="2"/>
      <c r="E13" s="2"/>
      <c r="F13" s="2"/>
      <c r="G13" s="2"/>
      <c r="H13" s="2"/>
      <c r="I13" s="2"/>
      <c r="J13" s="91"/>
      <c r="K13" s="1"/>
      <c r="L13" s="1"/>
      <c r="M13" s="1"/>
      <c r="N13" s="1"/>
      <c r="O13" s="1"/>
      <c r="P13" s="1"/>
      <c r="Q13" s="1"/>
      <c r="R13" s="1"/>
      <c r="S13" s="1"/>
      <c r="T13" s="1"/>
      <c r="U13" s="1"/>
      <c r="V13" s="1"/>
      <c r="W13" s="1"/>
      <c r="X13" s="1"/>
      <c r="Y13" s="1"/>
      <c r="Z13" s="1"/>
    </row>
    <row r="14" spans="1:26" ht="14.25" customHeight="1" x14ac:dyDescent="0.55000000000000004">
      <c r="A14" s="1"/>
      <c r="B14" s="93" t="s">
        <v>97</v>
      </c>
      <c r="C14" s="94" t="s">
        <v>110</v>
      </c>
      <c r="D14" s="93"/>
      <c r="E14" s="93"/>
      <c r="F14" s="93"/>
      <c r="G14" s="93"/>
      <c r="H14" s="93"/>
      <c r="I14" s="93">
        <f>SQRT(SUMSQ(I8:I13))</f>
        <v>0.510375700808541</v>
      </c>
      <c r="J14" s="91"/>
      <c r="K14" s="1"/>
      <c r="L14" s="1"/>
      <c r="M14" s="1"/>
      <c r="N14" s="1"/>
      <c r="O14" s="1"/>
      <c r="P14" s="1"/>
      <c r="Q14" s="1"/>
      <c r="R14" s="1"/>
      <c r="S14" s="1"/>
      <c r="T14" s="1"/>
      <c r="U14" s="1"/>
      <c r="V14" s="1"/>
      <c r="W14" s="1"/>
      <c r="X14" s="1"/>
      <c r="Y14" s="1"/>
      <c r="Z14" s="1"/>
    </row>
    <row r="15" spans="1:26" ht="14.25" customHeight="1" x14ac:dyDescent="0.4">
      <c r="A15" s="1"/>
      <c r="B15" s="95" t="s">
        <v>99</v>
      </c>
      <c r="C15" s="96" t="s">
        <v>111</v>
      </c>
      <c r="D15" s="95"/>
      <c r="E15" s="95"/>
      <c r="F15" s="95"/>
      <c r="G15" s="95"/>
      <c r="H15" s="95"/>
      <c r="I15" s="95">
        <f>$I$14*2</f>
        <v>1.020751401617082</v>
      </c>
      <c r="J15" s="1"/>
      <c r="K15" s="1"/>
      <c r="L15" s="1"/>
      <c r="M15" s="1"/>
      <c r="N15" s="1"/>
      <c r="O15" s="1"/>
      <c r="P15" s="1"/>
      <c r="Q15" s="1"/>
      <c r="R15" s="1"/>
      <c r="S15" s="1"/>
      <c r="T15" s="1"/>
      <c r="U15" s="1"/>
      <c r="V15" s="1"/>
      <c r="W15" s="1"/>
      <c r="X15" s="1"/>
      <c r="Y15" s="1"/>
      <c r="Z15" s="1"/>
    </row>
    <row r="16" spans="1:26" ht="14.25" customHeight="1" x14ac:dyDescent="0.4">
      <c r="A16" s="1"/>
      <c r="B16" s="95" t="s">
        <v>99</v>
      </c>
      <c r="C16" s="96" t="s">
        <v>112</v>
      </c>
      <c r="D16" s="95"/>
      <c r="E16" s="95"/>
      <c r="F16" s="95"/>
      <c r="G16" s="95"/>
      <c r="H16" s="95"/>
      <c r="I16" s="95">
        <f>$I$14*3</f>
        <v>1.531127102425623</v>
      </c>
      <c r="J16" s="1"/>
      <c r="K16" s="1"/>
      <c r="L16" s="1"/>
      <c r="M16" s="1"/>
      <c r="N16" s="1"/>
      <c r="O16" s="1"/>
      <c r="P16" s="1"/>
      <c r="Q16" s="1"/>
      <c r="R16" s="1"/>
      <c r="S16" s="1"/>
      <c r="T16" s="1"/>
      <c r="U16" s="1"/>
      <c r="V16" s="1"/>
      <c r="W16" s="1"/>
      <c r="X16" s="1"/>
      <c r="Y16" s="1"/>
      <c r="Z16" s="1"/>
    </row>
    <row r="17" spans="1:26" ht="14.25" customHeight="1" x14ac:dyDescent="0.45">
      <c r="A17" s="1"/>
      <c r="B17" s="97" t="s">
        <v>102</v>
      </c>
      <c r="C17" s="98">
        <f t="shared" ref="C17:C18" si="2">I15</f>
        <v>1.020751401617082</v>
      </c>
      <c r="D17" s="97"/>
      <c r="E17" s="99" t="s">
        <v>113</v>
      </c>
      <c r="F17" s="1"/>
      <c r="G17" s="1"/>
      <c r="H17" s="1"/>
      <c r="I17" s="1"/>
      <c r="J17" s="1"/>
      <c r="K17" s="1"/>
      <c r="L17" s="1"/>
      <c r="M17" s="1"/>
      <c r="N17" s="1"/>
      <c r="O17" s="1"/>
      <c r="P17" s="1"/>
      <c r="Q17" s="1"/>
      <c r="R17" s="1"/>
      <c r="S17" s="1"/>
      <c r="T17" s="1"/>
      <c r="U17" s="1"/>
      <c r="V17" s="1"/>
      <c r="W17" s="1"/>
      <c r="X17" s="1"/>
      <c r="Y17" s="1"/>
      <c r="Z17" s="1"/>
    </row>
    <row r="18" spans="1:26" ht="14.25" customHeight="1" x14ac:dyDescent="0.45">
      <c r="A18" s="1"/>
      <c r="B18" s="97" t="s">
        <v>102</v>
      </c>
      <c r="C18" s="98">
        <f t="shared" si="2"/>
        <v>1.531127102425623</v>
      </c>
      <c r="D18" s="97"/>
      <c r="E18" s="99" t="s">
        <v>114</v>
      </c>
      <c r="F18" s="1"/>
      <c r="G18" s="1"/>
      <c r="H18" s="1"/>
      <c r="I18" s="1"/>
      <c r="J18" s="1"/>
      <c r="K18" s="1"/>
      <c r="L18" s="1"/>
      <c r="M18" s="1"/>
      <c r="N18" s="1"/>
      <c r="O18" s="1"/>
      <c r="P18" s="1"/>
      <c r="Q18" s="1"/>
      <c r="R18" s="1"/>
      <c r="S18" s="1"/>
      <c r="T18" s="1"/>
      <c r="U18" s="1"/>
      <c r="V18" s="1"/>
      <c r="W18" s="1"/>
      <c r="X18" s="1"/>
      <c r="Y18" s="1"/>
      <c r="Z18" s="1"/>
    </row>
    <row r="19" spans="1:26" ht="14.25"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31.5" customHeight="1" x14ac:dyDescent="0.4">
      <c r="A20" s="126" t="s">
        <v>115</v>
      </c>
      <c r="B20" s="103"/>
      <c r="C20" s="103"/>
      <c r="D20" s="103"/>
      <c r="E20" s="103"/>
      <c r="F20" s="103"/>
      <c r="G20" s="103"/>
      <c r="H20" s="103"/>
      <c r="I20" s="103"/>
      <c r="J20" s="103"/>
      <c r="K20" s="103"/>
      <c r="L20" s="103"/>
      <c r="M20" s="103"/>
      <c r="N20" s="80"/>
      <c r="O20" s="80"/>
      <c r="P20" s="80"/>
      <c r="Q20" s="80"/>
      <c r="R20" s="80"/>
      <c r="S20" s="80"/>
      <c r="T20" s="80"/>
      <c r="U20" s="80"/>
      <c r="V20" s="80"/>
      <c r="W20" s="80"/>
      <c r="X20" s="80"/>
      <c r="Y20" s="80"/>
      <c r="Z20" s="80"/>
    </row>
    <row r="21" spans="1:26" ht="14.25" customHeight="1" x14ac:dyDescent="0.4">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5">
      <c r="A22" s="124"/>
      <c r="B22" s="103"/>
      <c r="C22" s="103"/>
      <c r="D22" s="103"/>
      <c r="E22" s="103"/>
      <c r="F22" s="103"/>
      <c r="G22" s="103"/>
      <c r="H22" s="103"/>
      <c r="I22" s="103"/>
      <c r="J22" s="103"/>
      <c r="K22" s="103"/>
      <c r="L22" s="103"/>
      <c r="M22" s="103"/>
      <c r="N22" s="103"/>
      <c r="O22" s="103"/>
      <c r="P22" s="103"/>
      <c r="Q22" s="103"/>
      <c r="R22" s="103"/>
      <c r="S22" s="1"/>
      <c r="T22" s="1"/>
      <c r="U22" s="1"/>
      <c r="V22" s="1"/>
      <c r="W22" s="1"/>
      <c r="X22" s="1"/>
      <c r="Y22" s="1"/>
      <c r="Z22" s="1"/>
    </row>
    <row r="23" spans="1:26" ht="14.25"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
    <mergeCell ref="A20:M20"/>
    <mergeCell ref="A22:R22"/>
    <mergeCell ref="A1:R1"/>
    <mergeCell ref="A2:C2"/>
    <mergeCell ref="D2:P2"/>
    <mergeCell ref="A3:C3"/>
    <mergeCell ref="D3:P3"/>
    <mergeCell ref="A4:C4"/>
    <mergeCell ref="D4:P4"/>
    <mergeCell ref="A5:C5"/>
    <mergeCell ref="D5:H5"/>
    <mergeCell ref="I5:J5"/>
    <mergeCell ref="K5:P5"/>
    <mergeCell ref="A6:J6"/>
  </mergeCells>
  <pageMargins left="0.7" right="0.7" top="0.75" bottom="0.75" header="0" footer="0"/>
  <pageSetup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640625" defaultRowHeight="15" customHeight="1" x14ac:dyDescent="0.35"/>
  <cols>
    <col min="1" max="1" width="13.2109375" customWidth="1"/>
    <col min="2" max="2" width="19" customWidth="1"/>
    <col min="3" max="3" width="8.2109375" customWidth="1"/>
    <col min="4" max="4" width="7.640625" customWidth="1"/>
    <col min="5" max="5" width="8" customWidth="1"/>
    <col min="6" max="6" width="10.640625" customWidth="1"/>
    <col min="7" max="7" width="7.640625" customWidth="1"/>
    <col min="8" max="8" width="8" customWidth="1"/>
    <col min="9" max="9" width="10.140625" customWidth="1"/>
    <col min="10" max="10" width="10.7109375" customWidth="1"/>
    <col min="11" max="26" width="8" customWidth="1"/>
  </cols>
  <sheetData>
    <row r="1" spans="1:26" ht="14.25" customHeight="1" x14ac:dyDescent="0.55000000000000004">
      <c r="A1" s="127" t="s">
        <v>66</v>
      </c>
      <c r="B1" s="128"/>
      <c r="C1" s="128"/>
      <c r="D1" s="128"/>
      <c r="E1" s="128"/>
      <c r="F1" s="128"/>
      <c r="G1" s="128"/>
      <c r="H1" s="128"/>
      <c r="I1" s="128"/>
      <c r="J1" s="128"/>
      <c r="K1" s="128"/>
      <c r="L1" s="128"/>
      <c r="M1" s="128"/>
      <c r="N1" s="128"/>
      <c r="O1" s="128"/>
      <c r="P1" s="128"/>
      <c r="Q1" s="128"/>
      <c r="R1" s="129"/>
      <c r="S1" s="1"/>
      <c r="T1" s="1"/>
      <c r="U1" s="1"/>
      <c r="V1" s="1"/>
      <c r="W1" s="1"/>
      <c r="X1" s="1"/>
      <c r="Y1" s="1"/>
      <c r="Z1" s="1"/>
    </row>
    <row r="2" spans="1:26" ht="14.25" customHeight="1" x14ac:dyDescent="0.5">
      <c r="A2" s="124" t="s">
        <v>67</v>
      </c>
      <c r="B2" s="103"/>
      <c r="C2" s="103"/>
      <c r="D2" s="123" t="s">
        <v>116</v>
      </c>
      <c r="E2" s="103"/>
      <c r="F2" s="103"/>
      <c r="G2" s="103"/>
      <c r="H2" s="103"/>
      <c r="I2" s="103"/>
      <c r="J2" s="103"/>
      <c r="K2" s="103"/>
      <c r="L2" s="103"/>
      <c r="M2" s="103"/>
      <c r="N2" s="103"/>
      <c r="O2" s="103"/>
      <c r="P2" s="103"/>
      <c r="Q2" s="1"/>
      <c r="R2" s="1"/>
      <c r="S2" s="1"/>
      <c r="T2" s="1"/>
      <c r="U2" s="1"/>
      <c r="V2" s="1"/>
      <c r="W2" s="1"/>
      <c r="X2" s="1"/>
      <c r="Y2" s="1"/>
      <c r="Z2" s="1"/>
    </row>
    <row r="3" spans="1:26" ht="14.25" customHeight="1" x14ac:dyDescent="0.5">
      <c r="A3" s="124" t="s">
        <v>69</v>
      </c>
      <c r="B3" s="103"/>
      <c r="C3" s="103"/>
      <c r="D3" s="123" t="s">
        <v>117</v>
      </c>
      <c r="E3" s="103"/>
      <c r="F3" s="103"/>
      <c r="G3" s="103"/>
      <c r="H3" s="103"/>
      <c r="I3" s="103"/>
      <c r="J3" s="103"/>
      <c r="K3" s="103"/>
      <c r="L3" s="103"/>
      <c r="M3" s="103"/>
      <c r="N3" s="103"/>
      <c r="O3" s="103"/>
      <c r="P3" s="103"/>
      <c r="Q3" s="1"/>
      <c r="R3" s="1"/>
      <c r="S3" s="1"/>
      <c r="T3" s="1"/>
      <c r="U3" s="1"/>
      <c r="V3" s="1"/>
      <c r="W3" s="1"/>
      <c r="X3" s="1"/>
      <c r="Y3" s="1"/>
      <c r="Z3" s="1"/>
    </row>
    <row r="4" spans="1:26" ht="14.25" customHeight="1" x14ac:dyDescent="0.5">
      <c r="A4" s="124" t="s">
        <v>71</v>
      </c>
      <c r="B4" s="103"/>
      <c r="C4" s="103"/>
      <c r="D4" s="123" t="s">
        <v>72</v>
      </c>
      <c r="E4" s="103"/>
      <c r="F4" s="103"/>
      <c r="G4" s="103"/>
      <c r="H4" s="103"/>
      <c r="I4" s="103"/>
      <c r="J4" s="103"/>
      <c r="K4" s="103"/>
      <c r="L4" s="103"/>
      <c r="M4" s="103"/>
      <c r="N4" s="103"/>
      <c r="O4" s="103"/>
      <c r="P4" s="103"/>
      <c r="Q4" s="1"/>
      <c r="R4" s="1"/>
      <c r="S4" s="1"/>
      <c r="T4" s="1"/>
      <c r="U4" s="1"/>
      <c r="V4" s="1"/>
      <c r="W4" s="1"/>
      <c r="X4" s="1"/>
      <c r="Y4" s="1"/>
      <c r="Z4" s="1"/>
    </row>
    <row r="5" spans="1:26" ht="14.25" customHeight="1" x14ac:dyDescent="0.5">
      <c r="A5" s="124" t="s">
        <v>73</v>
      </c>
      <c r="B5" s="103"/>
      <c r="C5" s="103"/>
      <c r="D5" s="123" t="s">
        <v>74</v>
      </c>
      <c r="E5" s="103"/>
      <c r="F5" s="103"/>
      <c r="G5" s="103"/>
      <c r="H5" s="103"/>
      <c r="I5" s="124" t="s">
        <v>75</v>
      </c>
      <c r="J5" s="103"/>
      <c r="K5" s="130">
        <v>43650</v>
      </c>
      <c r="L5" s="103"/>
      <c r="M5" s="103"/>
      <c r="N5" s="103"/>
      <c r="O5" s="103"/>
      <c r="P5" s="103"/>
      <c r="Q5" s="1"/>
      <c r="R5" s="1"/>
      <c r="S5" s="1"/>
      <c r="T5" s="1"/>
      <c r="U5" s="1"/>
      <c r="V5" s="1"/>
      <c r="W5" s="1"/>
      <c r="X5" s="1"/>
      <c r="Y5" s="1"/>
      <c r="Z5" s="1"/>
    </row>
    <row r="6" spans="1:26" ht="14.25" customHeight="1" x14ac:dyDescent="0.5">
      <c r="A6" s="125" t="s">
        <v>76</v>
      </c>
      <c r="B6" s="103"/>
      <c r="C6" s="103"/>
      <c r="D6" s="103"/>
      <c r="E6" s="103"/>
      <c r="F6" s="103"/>
      <c r="G6" s="103"/>
      <c r="H6" s="103"/>
      <c r="I6" s="103"/>
      <c r="J6" s="103"/>
      <c r="K6" s="81"/>
      <c r="L6" s="80"/>
      <c r="M6" s="80"/>
      <c r="N6" s="80"/>
      <c r="O6" s="80"/>
      <c r="P6" s="80"/>
      <c r="Q6" s="1"/>
      <c r="R6" s="1"/>
      <c r="S6" s="1"/>
      <c r="T6" s="1"/>
      <c r="U6" s="1"/>
      <c r="V6" s="1"/>
      <c r="W6" s="1"/>
      <c r="X6" s="1"/>
      <c r="Y6" s="1"/>
      <c r="Z6" s="1"/>
    </row>
    <row r="7" spans="1:26" ht="58.5" customHeight="1" x14ac:dyDescent="0.4">
      <c r="A7" s="82" t="s">
        <v>77</v>
      </c>
      <c r="B7" s="82" t="s">
        <v>78</v>
      </c>
      <c r="C7" s="82" t="s">
        <v>79</v>
      </c>
      <c r="D7" s="82" t="s">
        <v>80</v>
      </c>
      <c r="E7" s="82" t="s">
        <v>81</v>
      </c>
      <c r="F7" s="82" t="s">
        <v>82</v>
      </c>
      <c r="G7" s="82" t="s">
        <v>83</v>
      </c>
      <c r="H7" s="82" t="s">
        <v>84</v>
      </c>
      <c r="I7" s="82" t="s">
        <v>118</v>
      </c>
      <c r="J7" s="82" t="s">
        <v>86</v>
      </c>
      <c r="K7" s="1"/>
      <c r="L7" s="1"/>
      <c r="M7" s="1"/>
      <c r="N7" s="1"/>
      <c r="O7" s="1"/>
      <c r="P7" s="1"/>
      <c r="Q7" s="1"/>
      <c r="R7" s="1"/>
      <c r="S7" s="1"/>
      <c r="T7" s="1"/>
      <c r="U7" s="1"/>
      <c r="V7" s="1"/>
      <c r="W7" s="1"/>
      <c r="X7" s="1"/>
      <c r="Y7" s="1"/>
      <c r="Z7" s="1"/>
    </row>
    <row r="8" spans="1:26" ht="41.25" customHeight="1" x14ac:dyDescent="0.4">
      <c r="A8" s="85">
        <v>1</v>
      </c>
      <c r="B8" s="84" t="s">
        <v>87</v>
      </c>
      <c r="C8" s="100">
        <v>1.1539999999999999</v>
      </c>
      <c r="D8" s="85" t="s">
        <v>88</v>
      </c>
      <c r="E8" s="85" t="s">
        <v>89</v>
      </c>
      <c r="F8" s="85" t="s">
        <v>90</v>
      </c>
      <c r="G8" s="86">
        <v>1</v>
      </c>
      <c r="H8" s="85">
        <v>19</v>
      </c>
      <c r="I8" s="87">
        <f t="shared" ref="I8:I10" si="0">C8/G8</f>
        <v>1.1539999999999999</v>
      </c>
      <c r="J8" s="88">
        <f t="shared" ref="J8:J10" si="1">(I8^2/SUMSQ($I$8:$I$13))*100</f>
        <v>99.821947348990719</v>
      </c>
      <c r="K8" s="1"/>
      <c r="L8" s="1"/>
      <c r="M8" s="1"/>
      <c r="N8" s="1"/>
      <c r="O8" s="1"/>
      <c r="P8" s="1"/>
      <c r="Q8" s="1"/>
      <c r="R8" s="1"/>
      <c r="S8" s="1"/>
      <c r="T8" s="1"/>
      <c r="U8" s="1"/>
      <c r="V8" s="1"/>
      <c r="W8" s="1"/>
      <c r="X8" s="1"/>
      <c r="Y8" s="1"/>
      <c r="Z8" s="1"/>
    </row>
    <row r="9" spans="1:26" ht="32.25" customHeight="1" x14ac:dyDescent="0.4">
      <c r="A9" s="85">
        <v>2</v>
      </c>
      <c r="B9" s="84" t="s">
        <v>91</v>
      </c>
      <c r="C9" s="19">
        <v>8.4000000000000005E-2</v>
      </c>
      <c r="D9" s="2" t="s">
        <v>88</v>
      </c>
      <c r="E9" s="2" t="s">
        <v>92</v>
      </c>
      <c r="F9" s="2" t="s">
        <v>93</v>
      </c>
      <c r="G9" s="4">
        <v>1.73</v>
      </c>
      <c r="H9" s="89" t="s">
        <v>94</v>
      </c>
      <c r="I9" s="87">
        <f t="shared" si="0"/>
        <v>4.8554913294797691E-2</v>
      </c>
      <c r="J9" s="88">
        <f t="shared" si="1"/>
        <v>0.17671799933911198</v>
      </c>
      <c r="K9" s="1"/>
      <c r="L9" s="1"/>
      <c r="M9" s="1"/>
      <c r="N9" s="1"/>
      <c r="O9" s="1"/>
      <c r="P9" s="1"/>
      <c r="Q9" s="1"/>
      <c r="R9" s="1"/>
      <c r="S9" s="1"/>
      <c r="T9" s="1"/>
      <c r="U9" s="1"/>
      <c r="V9" s="1"/>
      <c r="W9" s="1"/>
      <c r="X9" s="1"/>
      <c r="Y9" s="1"/>
      <c r="Z9" s="1"/>
    </row>
    <row r="10" spans="1:26" ht="58.5" customHeight="1" x14ac:dyDescent="0.4">
      <c r="A10" s="85">
        <v>3</v>
      </c>
      <c r="B10" s="84" t="s">
        <v>95</v>
      </c>
      <c r="C10" s="87">
        <v>7.3000000000000001E-3</v>
      </c>
      <c r="D10" s="85" t="s">
        <v>88</v>
      </c>
      <c r="E10" s="85" t="s">
        <v>92</v>
      </c>
      <c r="F10" s="85" t="s">
        <v>93</v>
      </c>
      <c r="G10" s="86">
        <v>1.73</v>
      </c>
      <c r="H10" s="89" t="s">
        <v>94</v>
      </c>
      <c r="I10" s="87">
        <f t="shared" si="0"/>
        <v>4.2196531791907519E-3</v>
      </c>
      <c r="J10" s="19">
        <f t="shared" si="1"/>
        <v>1.3346516701787526E-3</v>
      </c>
      <c r="K10" s="1"/>
      <c r="L10" s="1"/>
      <c r="M10" s="1"/>
      <c r="N10" s="1"/>
      <c r="O10" s="1"/>
      <c r="P10" s="1"/>
      <c r="Q10" s="1"/>
      <c r="R10" s="1"/>
      <c r="S10" s="1"/>
      <c r="T10" s="1"/>
      <c r="U10" s="1"/>
      <c r="V10" s="1"/>
      <c r="W10" s="1"/>
      <c r="X10" s="1"/>
      <c r="Y10" s="1"/>
      <c r="Z10" s="1"/>
    </row>
    <row r="11" spans="1:26" ht="14.25" customHeight="1" x14ac:dyDescent="0.4">
      <c r="A11" s="85">
        <v>4</v>
      </c>
      <c r="B11" s="84" t="s">
        <v>96</v>
      </c>
      <c r="C11" s="1"/>
      <c r="D11" s="1"/>
      <c r="E11" s="1"/>
      <c r="F11" s="1"/>
      <c r="G11" s="1"/>
      <c r="H11" s="1"/>
      <c r="I11" s="1"/>
      <c r="J11" s="88"/>
      <c r="K11" s="1"/>
      <c r="L11" s="1"/>
      <c r="M11" s="1"/>
      <c r="N11" s="1"/>
      <c r="O11" s="1"/>
      <c r="P11" s="1"/>
      <c r="Q11" s="1"/>
      <c r="R11" s="1"/>
      <c r="S11" s="1"/>
      <c r="T11" s="1"/>
      <c r="U11" s="1"/>
      <c r="V11" s="1"/>
      <c r="W11" s="1"/>
      <c r="X11" s="1"/>
      <c r="Y11" s="1"/>
      <c r="Z11" s="1"/>
    </row>
    <row r="12" spans="1:26" ht="14.25" customHeight="1" x14ac:dyDescent="0.4">
      <c r="A12" s="2"/>
      <c r="B12" s="1"/>
      <c r="C12" s="90"/>
      <c r="D12" s="2"/>
      <c r="E12" s="2"/>
      <c r="F12" s="2"/>
      <c r="G12" s="2"/>
      <c r="H12" s="2"/>
      <c r="I12" s="50" t="s">
        <v>44</v>
      </c>
      <c r="J12" s="91">
        <f>SUM(J8:J11)</f>
        <v>100.00000000000001</v>
      </c>
      <c r="K12" s="1"/>
      <c r="L12" s="92"/>
      <c r="M12" s="1"/>
      <c r="N12" s="1"/>
      <c r="O12" s="1"/>
      <c r="P12" s="1"/>
      <c r="Q12" s="1"/>
      <c r="R12" s="1"/>
      <c r="S12" s="1"/>
      <c r="T12" s="1"/>
      <c r="U12" s="1"/>
      <c r="V12" s="1"/>
      <c r="W12" s="1"/>
      <c r="X12" s="1"/>
      <c r="Y12" s="1"/>
      <c r="Z12" s="1"/>
    </row>
    <row r="13" spans="1:26" ht="14.25" customHeight="1" x14ac:dyDescent="0.4">
      <c r="A13" s="2"/>
      <c r="B13" s="1"/>
      <c r="C13" s="90"/>
      <c r="D13" s="2"/>
      <c r="E13" s="2"/>
      <c r="F13" s="2"/>
      <c r="G13" s="2"/>
      <c r="H13" s="2"/>
      <c r="I13" s="2"/>
      <c r="J13" s="91"/>
      <c r="K13" s="1"/>
      <c r="L13" s="1"/>
      <c r="M13" s="1"/>
      <c r="N13" s="1"/>
      <c r="O13" s="1"/>
      <c r="P13" s="1"/>
      <c r="Q13" s="1"/>
      <c r="R13" s="1"/>
      <c r="S13" s="1"/>
      <c r="T13" s="1"/>
      <c r="U13" s="1"/>
      <c r="V13" s="1"/>
      <c r="W13" s="1"/>
      <c r="X13" s="1"/>
      <c r="Y13" s="1"/>
      <c r="Z13" s="1"/>
    </row>
    <row r="14" spans="1:26" ht="14.25" customHeight="1" x14ac:dyDescent="0.55000000000000004">
      <c r="A14" s="1"/>
      <c r="B14" s="93" t="s">
        <v>97</v>
      </c>
      <c r="C14" s="94" t="s">
        <v>119</v>
      </c>
      <c r="D14" s="93"/>
      <c r="E14" s="93"/>
      <c r="F14" s="93"/>
      <c r="G14" s="93"/>
      <c r="H14" s="93"/>
      <c r="I14" s="93">
        <f>SQRT(SUMSQ(I8:I13))</f>
        <v>1.1550287377714972</v>
      </c>
      <c r="J14" s="91"/>
      <c r="K14" s="1"/>
      <c r="L14" s="1"/>
      <c r="M14" s="1"/>
      <c r="N14" s="1"/>
      <c r="O14" s="1"/>
      <c r="P14" s="1"/>
      <c r="Q14" s="1"/>
      <c r="R14" s="1"/>
      <c r="S14" s="1"/>
      <c r="T14" s="1"/>
      <c r="U14" s="1"/>
      <c r="V14" s="1"/>
      <c r="W14" s="1"/>
      <c r="X14" s="1"/>
      <c r="Y14" s="1"/>
      <c r="Z14" s="1"/>
    </row>
    <row r="15" spans="1:26" ht="14.25" customHeight="1" x14ac:dyDescent="0.4">
      <c r="A15" s="1"/>
      <c r="B15" s="95" t="s">
        <v>99</v>
      </c>
      <c r="C15" s="96" t="s">
        <v>120</v>
      </c>
      <c r="D15" s="95"/>
      <c r="E15" s="95"/>
      <c r="F15" s="95"/>
      <c r="G15" s="95"/>
      <c r="H15" s="95"/>
      <c r="I15" s="95">
        <f>$I$14*2</f>
        <v>2.3100574755429943</v>
      </c>
      <c r="J15" s="1"/>
      <c r="K15" s="1"/>
      <c r="L15" s="1"/>
      <c r="M15" s="1"/>
      <c r="N15" s="1"/>
      <c r="O15" s="1"/>
      <c r="P15" s="1"/>
      <c r="Q15" s="1"/>
      <c r="R15" s="1"/>
      <c r="S15" s="1"/>
      <c r="T15" s="1"/>
      <c r="U15" s="1"/>
      <c r="V15" s="1"/>
      <c r="W15" s="1"/>
      <c r="X15" s="1"/>
      <c r="Y15" s="1"/>
      <c r="Z15" s="1"/>
    </row>
    <row r="16" spans="1:26" ht="14.25" customHeight="1" x14ac:dyDescent="0.4">
      <c r="A16" s="1"/>
      <c r="B16" s="95" t="s">
        <v>99</v>
      </c>
      <c r="C16" s="96" t="s">
        <v>121</v>
      </c>
      <c r="D16" s="95"/>
      <c r="E16" s="95"/>
      <c r="F16" s="95"/>
      <c r="G16" s="95"/>
      <c r="H16" s="95"/>
      <c r="I16" s="95">
        <f>$I$14*3</f>
        <v>3.4650862133144917</v>
      </c>
      <c r="J16" s="1"/>
      <c r="K16" s="1"/>
      <c r="L16" s="1"/>
      <c r="M16" s="1"/>
      <c r="N16" s="1"/>
      <c r="O16" s="1"/>
      <c r="P16" s="1"/>
      <c r="Q16" s="1"/>
      <c r="R16" s="1"/>
      <c r="S16" s="1"/>
      <c r="T16" s="1"/>
      <c r="U16" s="1"/>
      <c r="V16" s="1"/>
      <c r="W16" s="1"/>
      <c r="X16" s="1"/>
      <c r="Y16" s="1"/>
      <c r="Z16" s="1"/>
    </row>
    <row r="17" spans="1:26" ht="14.25" customHeight="1" x14ac:dyDescent="0.45">
      <c r="A17" s="1"/>
      <c r="B17" s="97" t="s">
        <v>102</v>
      </c>
      <c r="C17" s="98">
        <f t="shared" ref="C17:C18" si="2">I15</f>
        <v>2.3100574755429943</v>
      </c>
      <c r="D17" s="97"/>
      <c r="E17" s="99" t="s">
        <v>122</v>
      </c>
      <c r="F17" s="1"/>
      <c r="G17" s="1"/>
      <c r="H17" s="1"/>
      <c r="I17" s="1"/>
      <c r="J17" s="1"/>
      <c r="K17" s="1"/>
      <c r="L17" s="1"/>
      <c r="M17" s="1"/>
      <c r="N17" s="1"/>
      <c r="O17" s="1"/>
      <c r="P17" s="1"/>
      <c r="Q17" s="1"/>
      <c r="R17" s="1"/>
      <c r="S17" s="1"/>
      <c r="T17" s="1"/>
      <c r="U17" s="1"/>
      <c r="V17" s="1"/>
      <c r="W17" s="1"/>
      <c r="X17" s="1"/>
      <c r="Y17" s="1"/>
      <c r="Z17" s="1"/>
    </row>
    <row r="18" spans="1:26" ht="14.25" customHeight="1" x14ac:dyDescent="0.45">
      <c r="A18" s="1"/>
      <c r="B18" s="97" t="s">
        <v>102</v>
      </c>
      <c r="C18" s="98">
        <f t="shared" si="2"/>
        <v>3.4650862133144917</v>
      </c>
      <c r="D18" s="97"/>
      <c r="E18" s="99" t="s">
        <v>123</v>
      </c>
      <c r="F18" s="1"/>
      <c r="G18" s="1"/>
      <c r="H18" s="1"/>
      <c r="I18" s="1"/>
      <c r="J18" s="1"/>
      <c r="K18" s="1"/>
      <c r="L18" s="1"/>
      <c r="M18" s="1"/>
      <c r="N18" s="1"/>
      <c r="O18" s="1"/>
      <c r="P18" s="1"/>
      <c r="Q18" s="1"/>
      <c r="R18" s="1"/>
      <c r="S18" s="1"/>
      <c r="T18" s="1"/>
      <c r="U18" s="1"/>
      <c r="V18" s="1"/>
      <c r="W18" s="1"/>
      <c r="X18" s="1"/>
      <c r="Y18" s="1"/>
      <c r="Z18" s="1"/>
    </row>
    <row r="19" spans="1:26" ht="14.25"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31.5" customHeight="1" x14ac:dyDescent="0.4">
      <c r="A20" s="126" t="s">
        <v>124</v>
      </c>
      <c r="B20" s="103"/>
      <c r="C20" s="103"/>
      <c r="D20" s="103"/>
      <c r="E20" s="103"/>
      <c r="F20" s="103"/>
      <c r="G20" s="103"/>
      <c r="H20" s="103"/>
      <c r="I20" s="103"/>
      <c r="J20" s="103"/>
      <c r="K20" s="103"/>
      <c r="L20" s="103"/>
      <c r="M20" s="103"/>
      <c r="N20" s="80"/>
      <c r="O20" s="80"/>
      <c r="P20" s="80"/>
      <c r="Q20" s="80"/>
      <c r="R20" s="80"/>
      <c r="S20" s="80"/>
      <c r="T20" s="80"/>
      <c r="U20" s="80"/>
      <c r="V20" s="80"/>
      <c r="W20" s="80"/>
      <c r="X20" s="80"/>
      <c r="Y20" s="80"/>
      <c r="Z20" s="80"/>
    </row>
    <row r="21" spans="1:26" ht="14.25" customHeight="1" x14ac:dyDescent="0.4">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A20:M20"/>
    <mergeCell ref="A1:R1"/>
    <mergeCell ref="A2:C2"/>
    <mergeCell ref="D2:P2"/>
    <mergeCell ref="A3:C3"/>
    <mergeCell ref="D3:P3"/>
    <mergeCell ref="A4:C4"/>
    <mergeCell ref="D4:P4"/>
    <mergeCell ref="A5:C5"/>
    <mergeCell ref="D5:H5"/>
    <mergeCell ref="I5:J5"/>
    <mergeCell ref="K5:P5"/>
    <mergeCell ref="A6:J6"/>
  </mergeCells>
  <pageMargins left="0.7" right="0.7" top="0.75" bottom="0.75"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2.640625" defaultRowHeight="15" customHeight="1" x14ac:dyDescent="0.35"/>
  <cols>
    <col min="1" max="1" width="13.2109375" customWidth="1"/>
    <col min="2" max="2" width="19" customWidth="1"/>
    <col min="3" max="3" width="8.2109375" customWidth="1"/>
    <col min="4" max="4" width="7.640625" customWidth="1"/>
    <col min="5" max="5" width="8" customWidth="1"/>
    <col min="6" max="6" width="10.640625" customWidth="1"/>
    <col min="7" max="7" width="7.640625" customWidth="1"/>
    <col min="8" max="8" width="8" customWidth="1"/>
    <col min="9" max="9" width="10.140625" customWidth="1"/>
    <col min="10" max="10" width="10.7109375" customWidth="1"/>
    <col min="11" max="26" width="8" customWidth="1"/>
  </cols>
  <sheetData>
    <row r="1" spans="1:26" ht="14.25" customHeight="1" x14ac:dyDescent="0.55000000000000004">
      <c r="A1" s="127" t="s">
        <v>66</v>
      </c>
      <c r="B1" s="128"/>
      <c r="C1" s="128"/>
      <c r="D1" s="128"/>
      <c r="E1" s="128"/>
      <c r="F1" s="128"/>
      <c r="G1" s="128"/>
      <c r="H1" s="128"/>
      <c r="I1" s="128"/>
      <c r="J1" s="128"/>
      <c r="K1" s="128"/>
      <c r="L1" s="128"/>
      <c r="M1" s="128"/>
      <c r="N1" s="128"/>
      <c r="O1" s="128"/>
      <c r="P1" s="128"/>
      <c r="Q1" s="128"/>
      <c r="R1" s="129"/>
      <c r="S1" s="1"/>
      <c r="T1" s="1"/>
      <c r="U1" s="1"/>
      <c r="V1" s="1"/>
      <c r="W1" s="1"/>
      <c r="X1" s="1"/>
      <c r="Y1" s="1"/>
      <c r="Z1" s="1"/>
    </row>
    <row r="2" spans="1:26" ht="14.25" customHeight="1" x14ac:dyDescent="0.5">
      <c r="A2" s="124" t="s">
        <v>67</v>
      </c>
      <c r="B2" s="103"/>
      <c r="C2" s="103"/>
      <c r="D2" s="123" t="s">
        <v>125</v>
      </c>
      <c r="E2" s="103"/>
      <c r="F2" s="103"/>
      <c r="G2" s="103"/>
      <c r="H2" s="103"/>
      <c r="I2" s="103"/>
      <c r="J2" s="103"/>
      <c r="K2" s="103"/>
      <c r="L2" s="103"/>
      <c r="M2" s="103"/>
      <c r="N2" s="103"/>
      <c r="O2" s="103"/>
      <c r="P2" s="103"/>
      <c r="Q2" s="1"/>
      <c r="R2" s="1"/>
      <c r="S2" s="1"/>
      <c r="T2" s="1"/>
      <c r="U2" s="1"/>
      <c r="V2" s="1"/>
      <c r="W2" s="1"/>
      <c r="X2" s="1"/>
      <c r="Y2" s="1"/>
      <c r="Z2" s="1"/>
    </row>
    <row r="3" spans="1:26" ht="14.25" customHeight="1" x14ac:dyDescent="0.5">
      <c r="A3" s="124" t="s">
        <v>69</v>
      </c>
      <c r="B3" s="103"/>
      <c r="C3" s="103"/>
      <c r="D3" s="123" t="s">
        <v>126</v>
      </c>
      <c r="E3" s="103"/>
      <c r="F3" s="103"/>
      <c r="G3" s="103"/>
      <c r="H3" s="103"/>
      <c r="I3" s="103"/>
      <c r="J3" s="103"/>
      <c r="K3" s="103"/>
      <c r="L3" s="103"/>
      <c r="M3" s="103"/>
      <c r="N3" s="103"/>
      <c r="O3" s="103"/>
      <c r="P3" s="103"/>
      <c r="Q3" s="1"/>
      <c r="R3" s="1"/>
      <c r="S3" s="1"/>
      <c r="T3" s="1"/>
      <c r="U3" s="1"/>
      <c r="V3" s="1"/>
      <c r="W3" s="1"/>
      <c r="X3" s="1"/>
      <c r="Y3" s="1"/>
      <c r="Z3" s="1"/>
    </row>
    <row r="4" spans="1:26" ht="14.25" customHeight="1" x14ac:dyDescent="0.5">
      <c r="A4" s="124" t="s">
        <v>71</v>
      </c>
      <c r="B4" s="103"/>
      <c r="C4" s="103"/>
      <c r="D4" s="123" t="s">
        <v>72</v>
      </c>
      <c r="E4" s="103"/>
      <c r="F4" s="103"/>
      <c r="G4" s="103"/>
      <c r="H4" s="103"/>
      <c r="I4" s="103"/>
      <c r="J4" s="103"/>
      <c r="K4" s="103"/>
      <c r="L4" s="103"/>
      <c r="M4" s="103"/>
      <c r="N4" s="103"/>
      <c r="O4" s="103"/>
      <c r="P4" s="103"/>
      <c r="Q4" s="1"/>
      <c r="R4" s="1"/>
      <c r="S4" s="1"/>
      <c r="T4" s="1"/>
      <c r="U4" s="1"/>
      <c r="V4" s="1"/>
      <c r="W4" s="1"/>
      <c r="X4" s="1"/>
      <c r="Y4" s="1"/>
      <c r="Z4" s="1"/>
    </row>
    <row r="5" spans="1:26" ht="14.25" customHeight="1" x14ac:dyDescent="0.5">
      <c r="A5" s="124" t="s">
        <v>73</v>
      </c>
      <c r="B5" s="103"/>
      <c r="C5" s="103"/>
      <c r="D5" s="123" t="s">
        <v>74</v>
      </c>
      <c r="E5" s="103"/>
      <c r="F5" s="103"/>
      <c r="G5" s="103"/>
      <c r="H5" s="103"/>
      <c r="I5" s="124" t="s">
        <v>75</v>
      </c>
      <c r="J5" s="103"/>
      <c r="K5" s="130">
        <v>43650</v>
      </c>
      <c r="L5" s="103"/>
      <c r="M5" s="103"/>
      <c r="N5" s="103"/>
      <c r="O5" s="103"/>
      <c r="P5" s="103"/>
      <c r="Q5" s="1"/>
      <c r="R5" s="1"/>
      <c r="S5" s="1"/>
      <c r="T5" s="1"/>
      <c r="U5" s="1"/>
      <c r="V5" s="1"/>
      <c r="W5" s="1"/>
      <c r="X5" s="1"/>
      <c r="Y5" s="1"/>
      <c r="Z5" s="1"/>
    </row>
    <row r="6" spans="1:26" ht="14.25" customHeight="1" x14ac:dyDescent="0.5">
      <c r="A6" s="125" t="s">
        <v>76</v>
      </c>
      <c r="B6" s="103"/>
      <c r="C6" s="103"/>
      <c r="D6" s="103"/>
      <c r="E6" s="103"/>
      <c r="F6" s="103"/>
      <c r="G6" s="103"/>
      <c r="H6" s="103"/>
      <c r="I6" s="103"/>
      <c r="J6" s="103"/>
      <c r="K6" s="81"/>
      <c r="L6" s="80"/>
      <c r="M6" s="80"/>
      <c r="N6" s="80"/>
      <c r="O6" s="80"/>
      <c r="P6" s="80"/>
      <c r="Q6" s="1"/>
      <c r="R6" s="1"/>
      <c r="S6" s="1"/>
      <c r="T6" s="1"/>
      <c r="U6" s="1"/>
      <c r="V6" s="1"/>
      <c r="W6" s="1"/>
      <c r="X6" s="1"/>
      <c r="Y6" s="1"/>
      <c r="Z6" s="1"/>
    </row>
    <row r="7" spans="1:26" ht="58.5" customHeight="1" x14ac:dyDescent="0.4">
      <c r="A7" s="82" t="s">
        <v>77</v>
      </c>
      <c r="B7" s="82" t="s">
        <v>108</v>
      </c>
      <c r="C7" s="82" t="s">
        <v>79</v>
      </c>
      <c r="D7" s="82" t="s">
        <v>80</v>
      </c>
      <c r="E7" s="82" t="s">
        <v>81</v>
      </c>
      <c r="F7" s="82" t="s">
        <v>82</v>
      </c>
      <c r="G7" s="82" t="s">
        <v>83</v>
      </c>
      <c r="H7" s="82" t="s">
        <v>84</v>
      </c>
      <c r="I7" s="82" t="s">
        <v>118</v>
      </c>
      <c r="J7" s="82" t="s">
        <v>86</v>
      </c>
      <c r="K7" s="1"/>
      <c r="L7" s="1"/>
      <c r="M7" s="1"/>
      <c r="N7" s="1"/>
      <c r="O7" s="1"/>
      <c r="P7" s="1"/>
      <c r="Q7" s="1"/>
      <c r="R7" s="1"/>
      <c r="S7" s="1"/>
      <c r="T7" s="1"/>
      <c r="U7" s="1"/>
      <c r="V7" s="1"/>
      <c r="W7" s="1"/>
      <c r="X7" s="1"/>
      <c r="Y7" s="1"/>
      <c r="Z7" s="1"/>
    </row>
    <row r="8" spans="1:26" ht="41.25" customHeight="1" x14ac:dyDescent="0.4">
      <c r="A8" s="85">
        <v>1</v>
      </c>
      <c r="B8" s="84" t="s">
        <v>87</v>
      </c>
      <c r="C8" s="100">
        <v>0.56799999999999995</v>
      </c>
      <c r="D8" s="85" t="s">
        <v>88</v>
      </c>
      <c r="E8" s="85" t="s">
        <v>89</v>
      </c>
      <c r="F8" s="85" t="s">
        <v>90</v>
      </c>
      <c r="G8" s="86">
        <v>1</v>
      </c>
      <c r="H8" s="85">
        <v>19</v>
      </c>
      <c r="I8" s="87">
        <f t="shared" ref="I8:I10" si="0">C8/G8</f>
        <v>0.56799999999999995</v>
      </c>
      <c r="J8" s="88">
        <f t="shared" ref="J8:J10" si="1">(I8^2/SUMSQ($I$8:$I$13))*100</f>
        <v>99.750052907907545</v>
      </c>
      <c r="K8" s="1"/>
      <c r="L8" s="1"/>
      <c r="M8" s="1"/>
      <c r="N8" s="1"/>
      <c r="O8" s="1"/>
      <c r="P8" s="1"/>
      <c r="Q8" s="1"/>
      <c r="R8" s="1"/>
      <c r="S8" s="1"/>
      <c r="T8" s="1"/>
      <c r="U8" s="1"/>
      <c r="V8" s="1"/>
      <c r="W8" s="1"/>
      <c r="X8" s="1"/>
      <c r="Y8" s="1"/>
      <c r="Z8" s="1"/>
    </row>
    <row r="9" spans="1:26" ht="32.25" customHeight="1" x14ac:dyDescent="0.4">
      <c r="A9" s="85">
        <v>2</v>
      </c>
      <c r="B9" s="84" t="s">
        <v>91</v>
      </c>
      <c r="C9" s="19">
        <v>4.9000000000000002E-2</v>
      </c>
      <c r="D9" s="2" t="s">
        <v>88</v>
      </c>
      <c r="E9" s="2" t="s">
        <v>92</v>
      </c>
      <c r="F9" s="2" t="s">
        <v>93</v>
      </c>
      <c r="G9" s="4">
        <v>1.73</v>
      </c>
      <c r="H9" s="89" t="s">
        <v>94</v>
      </c>
      <c r="I9" s="87">
        <f t="shared" si="0"/>
        <v>2.8323699421965318E-2</v>
      </c>
      <c r="J9" s="88">
        <f t="shared" si="1"/>
        <v>0.24803696982171564</v>
      </c>
      <c r="K9" s="1"/>
      <c r="L9" s="1"/>
      <c r="M9" s="1"/>
      <c r="N9" s="1"/>
      <c r="O9" s="1"/>
      <c r="P9" s="1"/>
      <c r="Q9" s="1"/>
      <c r="R9" s="1"/>
      <c r="S9" s="1"/>
      <c r="T9" s="1"/>
      <c r="U9" s="1"/>
      <c r="V9" s="1"/>
      <c r="W9" s="1"/>
      <c r="X9" s="1"/>
      <c r="Y9" s="1"/>
      <c r="Z9" s="1"/>
    </row>
    <row r="10" spans="1:26" ht="58.5" customHeight="1" x14ac:dyDescent="0.4">
      <c r="A10" s="85">
        <v>3</v>
      </c>
      <c r="B10" s="84" t="s">
        <v>109</v>
      </c>
      <c r="C10" s="87">
        <v>4.3E-3</v>
      </c>
      <c r="D10" s="85" t="s">
        <v>88</v>
      </c>
      <c r="E10" s="85" t="s">
        <v>92</v>
      </c>
      <c r="F10" s="85" t="s">
        <v>93</v>
      </c>
      <c r="G10" s="86">
        <v>1.73</v>
      </c>
      <c r="H10" s="89" t="s">
        <v>94</v>
      </c>
      <c r="I10" s="87">
        <f t="shared" si="0"/>
        <v>2.4855491329479769E-3</v>
      </c>
      <c r="J10" s="19">
        <f t="shared" si="1"/>
        <v>1.9101222707220001E-3</v>
      </c>
      <c r="K10" s="1"/>
      <c r="L10" s="1"/>
      <c r="M10" s="1"/>
      <c r="N10" s="1"/>
      <c r="O10" s="1"/>
      <c r="P10" s="1"/>
      <c r="Q10" s="1"/>
      <c r="R10" s="1"/>
      <c r="S10" s="1"/>
      <c r="T10" s="1"/>
      <c r="U10" s="1"/>
      <c r="V10" s="1"/>
      <c r="W10" s="1"/>
      <c r="X10" s="1"/>
      <c r="Y10" s="1"/>
      <c r="Z10" s="1"/>
    </row>
    <row r="11" spans="1:26" ht="14.25" customHeight="1" x14ac:dyDescent="0.4">
      <c r="A11" s="85">
        <v>4</v>
      </c>
      <c r="B11" s="84" t="s">
        <v>96</v>
      </c>
      <c r="C11" s="1"/>
      <c r="D11" s="1"/>
      <c r="E11" s="1"/>
      <c r="F11" s="1"/>
      <c r="G11" s="1"/>
      <c r="H11" s="1"/>
      <c r="I11" s="1"/>
      <c r="J11" s="88"/>
      <c r="K11" s="1"/>
      <c r="L11" s="1"/>
      <c r="M11" s="1"/>
      <c r="N11" s="1"/>
      <c r="O11" s="1"/>
      <c r="P11" s="1"/>
      <c r="Q11" s="1"/>
      <c r="R11" s="1"/>
      <c r="S11" s="1"/>
      <c r="T11" s="1"/>
      <c r="U11" s="1"/>
      <c r="V11" s="1"/>
      <c r="W11" s="1"/>
      <c r="X11" s="1"/>
      <c r="Y11" s="1"/>
      <c r="Z11" s="1"/>
    </row>
    <row r="12" spans="1:26" ht="14.25" customHeight="1" x14ac:dyDescent="0.4">
      <c r="A12" s="2"/>
      <c r="B12" s="1"/>
      <c r="C12" s="90"/>
      <c r="D12" s="2"/>
      <c r="E12" s="2"/>
      <c r="F12" s="2"/>
      <c r="G12" s="2"/>
      <c r="H12" s="2"/>
      <c r="I12" s="50" t="s">
        <v>44</v>
      </c>
      <c r="J12" s="91">
        <f>SUM(J8:J11)</f>
        <v>99.999999999999972</v>
      </c>
      <c r="K12" s="1"/>
      <c r="L12" s="92"/>
      <c r="M12" s="1"/>
      <c r="N12" s="1"/>
      <c r="O12" s="1"/>
      <c r="P12" s="1"/>
      <c r="Q12" s="1"/>
      <c r="R12" s="1"/>
      <c r="S12" s="1"/>
      <c r="T12" s="1"/>
      <c r="U12" s="1"/>
      <c r="V12" s="1"/>
      <c r="W12" s="1"/>
      <c r="X12" s="1"/>
      <c r="Y12" s="1"/>
      <c r="Z12" s="1"/>
    </row>
    <row r="13" spans="1:26" ht="14.25" customHeight="1" x14ac:dyDescent="0.4">
      <c r="A13" s="2"/>
      <c r="B13" s="1"/>
      <c r="C13" s="90"/>
      <c r="D13" s="2"/>
      <c r="E13" s="2"/>
      <c r="F13" s="2"/>
      <c r="G13" s="2"/>
      <c r="H13" s="2"/>
      <c r="I13" s="2"/>
      <c r="J13" s="91"/>
      <c r="K13" s="1"/>
      <c r="L13" s="1"/>
      <c r="M13" s="1"/>
      <c r="N13" s="1"/>
      <c r="O13" s="1"/>
      <c r="P13" s="1"/>
      <c r="Q13" s="1"/>
      <c r="R13" s="1"/>
      <c r="S13" s="1"/>
      <c r="T13" s="1"/>
      <c r="U13" s="1"/>
      <c r="V13" s="1"/>
      <c r="W13" s="1"/>
      <c r="X13" s="1"/>
      <c r="Y13" s="1"/>
      <c r="Z13" s="1"/>
    </row>
    <row r="14" spans="1:26" ht="14.25" customHeight="1" x14ac:dyDescent="0.55000000000000004">
      <c r="A14" s="1"/>
      <c r="B14" s="93" t="s">
        <v>97</v>
      </c>
      <c r="C14" s="94" t="s">
        <v>127</v>
      </c>
      <c r="D14" s="93"/>
      <c r="E14" s="93"/>
      <c r="F14" s="93"/>
      <c r="G14" s="93"/>
      <c r="H14" s="93"/>
      <c r="I14" s="93">
        <f>SQRT(SUMSQ(I8:I13))</f>
        <v>0.56871118320588543</v>
      </c>
      <c r="J14" s="91"/>
      <c r="K14" s="1"/>
      <c r="L14" s="1"/>
      <c r="M14" s="1"/>
      <c r="N14" s="1"/>
      <c r="O14" s="1"/>
      <c r="P14" s="1"/>
      <c r="Q14" s="1"/>
      <c r="R14" s="1"/>
      <c r="S14" s="1"/>
      <c r="T14" s="1"/>
      <c r="U14" s="1"/>
      <c r="V14" s="1"/>
      <c r="W14" s="1"/>
      <c r="X14" s="1"/>
      <c r="Y14" s="1"/>
      <c r="Z14" s="1"/>
    </row>
    <row r="15" spans="1:26" ht="14.25" customHeight="1" x14ac:dyDescent="0.4">
      <c r="A15" s="1"/>
      <c r="B15" s="95" t="s">
        <v>99</v>
      </c>
      <c r="C15" s="96" t="s">
        <v>128</v>
      </c>
      <c r="D15" s="95"/>
      <c r="E15" s="95"/>
      <c r="F15" s="95"/>
      <c r="G15" s="95"/>
      <c r="H15" s="95"/>
      <c r="I15" s="95">
        <f>$I$14*2</f>
        <v>1.1374223664117709</v>
      </c>
      <c r="J15" s="1"/>
      <c r="K15" s="1"/>
      <c r="L15" s="1"/>
      <c r="M15" s="1"/>
      <c r="N15" s="1"/>
      <c r="O15" s="1"/>
      <c r="P15" s="1"/>
      <c r="Q15" s="1"/>
      <c r="R15" s="1"/>
      <c r="S15" s="1"/>
      <c r="T15" s="1"/>
      <c r="U15" s="1"/>
      <c r="V15" s="1"/>
      <c r="W15" s="1"/>
      <c r="X15" s="1"/>
      <c r="Y15" s="1"/>
      <c r="Z15" s="1"/>
    </row>
    <row r="16" spans="1:26" ht="14.25" customHeight="1" x14ac:dyDescent="0.4">
      <c r="A16" s="1"/>
      <c r="B16" s="95" t="s">
        <v>99</v>
      </c>
      <c r="C16" s="96" t="s">
        <v>129</v>
      </c>
      <c r="D16" s="95"/>
      <c r="E16" s="95"/>
      <c r="F16" s="95"/>
      <c r="G16" s="95"/>
      <c r="H16" s="95"/>
      <c r="I16" s="95">
        <f>$I$14*3</f>
        <v>1.7061335496176562</v>
      </c>
      <c r="J16" s="1"/>
      <c r="K16" s="1"/>
      <c r="L16" s="1"/>
      <c r="M16" s="1"/>
      <c r="N16" s="1"/>
      <c r="O16" s="1"/>
      <c r="P16" s="1"/>
      <c r="Q16" s="1"/>
      <c r="R16" s="1"/>
      <c r="S16" s="1"/>
      <c r="T16" s="1"/>
      <c r="U16" s="1"/>
      <c r="V16" s="1"/>
      <c r="W16" s="1"/>
      <c r="X16" s="1"/>
      <c r="Y16" s="1"/>
      <c r="Z16" s="1"/>
    </row>
    <row r="17" spans="1:26" ht="14.25" customHeight="1" x14ac:dyDescent="0.45">
      <c r="A17" s="1"/>
      <c r="B17" s="97" t="s">
        <v>102</v>
      </c>
      <c r="C17" s="98">
        <f t="shared" ref="C17:C18" si="2">I15</f>
        <v>1.1374223664117709</v>
      </c>
      <c r="D17" s="97"/>
      <c r="E17" s="99" t="s">
        <v>130</v>
      </c>
      <c r="F17" s="1"/>
      <c r="G17" s="1"/>
      <c r="H17" s="1"/>
      <c r="I17" s="1"/>
      <c r="J17" s="1"/>
      <c r="K17" s="1"/>
      <c r="L17" s="1"/>
      <c r="M17" s="1"/>
      <c r="N17" s="1"/>
      <c r="O17" s="1"/>
      <c r="P17" s="1"/>
      <c r="Q17" s="1"/>
      <c r="R17" s="1"/>
      <c r="S17" s="1"/>
      <c r="T17" s="1"/>
      <c r="U17" s="1"/>
      <c r="V17" s="1"/>
      <c r="W17" s="1"/>
      <c r="X17" s="1"/>
      <c r="Y17" s="1"/>
      <c r="Z17" s="1"/>
    </row>
    <row r="18" spans="1:26" ht="14.25" customHeight="1" x14ac:dyDescent="0.45">
      <c r="A18" s="1"/>
      <c r="B18" s="97" t="s">
        <v>102</v>
      </c>
      <c r="C18" s="98">
        <f t="shared" si="2"/>
        <v>1.7061335496176562</v>
      </c>
      <c r="D18" s="97"/>
      <c r="E18" s="99" t="s">
        <v>131</v>
      </c>
      <c r="F18" s="1"/>
      <c r="G18" s="1"/>
      <c r="H18" s="1"/>
      <c r="I18" s="1"/>
      <c r="J18" s="1"/>
      <c r="K18" s="1"/>
      <c r="L18" s="1"/>
      <c r="M18" s="1"/>
      <c r="N18" s="1"/>
      <c r="O18" s="1"/>
      <c r="P18" s="1"/>
      <c r="Q18" s="1"/>
      <c r="R18" s="1"/>
      <c r="S18" s="1"/>
      <c r="T18" s="1"/>
      <c r="U18" s="1"/>
      <c r="V18" s="1"/>
      <c r="W18" s="1"/>
      <c r="X18" s="1"/>
      <c r="Y18" s="1"/>
      <c r="Z18" s="1"/>
    </row>
    <row r="19" spans="1:26" ht="14.25"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31.5" customHeight="1" x14ac:dyDescent="0.4">
      <c r="A20" s="126" t="s">
        <v>132</v>
      </c>
      <c r="B20" s="103"/>
      <c r="C20" s="103"/>
      <c r="D20" s="103"/>
      <c r="E20" s="103"/>
      <c r="F20" s="103"/>
      <c r="G20" s="103"/>
      <c r="H20" s="103"/>
      <c r="I20" s="103"/>
      <c r="J20" s="103"/>
      <c r="K20" s="103"/>
      <c r="L20" s="103"/>
      <c r="M20" s="103"/>
      <c r="N20" s="80"/>
      <c r="O20" s="80"/>
      <c r="P20" s="80"/>
      <c r="Q20" s="80"/>
      <c r="R20" s="80"/>
      <c r="S20" s="80"/>
      <c r="T20" s="80"/>
      <c r="U20" s="80"/>
      <c r="V20" s="80"/>
      <c r="W20" s="80"/>
      <c r="X20" s="80"/>
      <c r="Y20" s="80"/>
      <c r="Z20" s="80"/>
    </row>
    <row r="21" spans="1:26" ht="14.25" customHeight="1" x14ac:dyDescent="0.4">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A20:M20"/>
    <mergeCell ref="A1:R1"/>
    <mergeCell ref="A2:C2"/>
    <mergeCell ref="D2:P2"/>
    <mergeCell ref="A3:C3"/>
    <mergeCell ref="D3:P3"/>
    <mergeCell ref="A4:C4"/>
    <mergeCell ref="D4:P4"/>
    <mergeCell ref="A5:C5"/>
    <mergeCell ref="D5:H5"/>
    <mergeCell ref="I5:J5"/>
    <mergeCell ref="K5:P5"/>
    <mergeCell ref="A6:J6"/>
  </mergeCells>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2.640625" defaultRowHeight="15" customHeight="1" x14ac:dyDescent="0.35"/>
  <cols>
    <col min="1" max="1" width="13.2109375" customWidth="1"/>
    <col min="2" max="2" width="19" customWidth="1"/>
    <col min="3" max="3" width="8.2109375" customWidth="1"/>
    <col min="4" max="4" width="7.640625" customWidth="1"/>
    <col min="5" max="5" width="8" customWidth="1"/>
    <col min="6" max="6" width="10.640625" customWidth="1"/>
    <col min="7" max="7" width="7.640625" customWidth="1"/>
    <col min="8" max="8" width="8" customWidth="1"/>
    <col min="9" max="9" width="10.140625" customWidth="1"/>
    <col min="10" max="10" width="10.7109375" customWidth="1"/>
    <col min="11" max="26" width="8" customWidth="1"/>
  </cols>
  <sheetData>
    <row r="1" spans="1:26" ht="14.25" customHeight="1" x14ac:dyDescent="0.55000000000000004">
      <c r="A1" s="127" t="s">
        <v>66</v>
      </c>
      <c r="B1" s="128"/>
      <c r="C1" s="128"/>
      <c r="D1" s="128"/>
      <c r="E1" s="128"/>
      <c r="F1" s="128"/>
      <c r="G1" s="128"/>
      <c r="H1" s="128"/>
      <c r="I1" s="128"/>
      <c r="J1" s="128"/>
      <c r="K1" s="128"/>
      <c r="L1" s="128"/>
      <c r="M1" s="128"/>
      <c r="N1" s="128"/>
      <c r="O1" s="128"/>
      <c r="P1" s="128"/>
      <c r="Q1" s="128"/>
      <c r="R1" s="129"/>
      <c r="S1" s="1"/>
      <c r="T1" s="1"/>
      <c r="U1" s="1"/>
      <c r="V1" s="1"/>
      <c r="W1" s="1"/>
      <c r="X1" s="1"/>
      <c r="Y1" s="1"/>
      <c r="Z1" s="1"/>
    </row>
    <row r="2" spans="1:26" ht="14.25" customHeight="1" x14ac:dyDescent="0.5">
      <c r="A2" s="124" t="s">
        <v>67</v>
      </c>
      <c r="B2" s="103"/>
      <c r="C2" s="103"/>
      <c r="D2" s="123" t="s">
        <v>133</v>
      </c>
      <c r="E2" s="103"/>
      <c r="F2" s="103"/>
      <c r="G2" s="103"/>
      <c r="H2" s="103"/>
      <c r="I2" s="103"/>
      <c r="J2" s="103"/>
      <c r="K2" s="103"/>
      <c r="L2" s="103"/>
      <c r="M2" s="103"/>
      <c r="N2" s="103"/>
      <c r="O2" s="103"/>
      <c r="P2" s="103"/>
      <c r="Q2" s="1"/>
      <c r="R2" s="1"/>
      <c r="S2" s="1"/>
      <c r="T2" s="1"/>
      <c r="U2" s="1"/>
      <c r="V2" s="1"/>
      <c r="W2" s="1"/>
      <c r="X2" s="1"/>
      <c r="Y2" s="1"/>
      <c r="Z2" s="1"/>
    </row>
    <row r="3" spans="1:26" ht="14.25" customHeight="1" x14ac:dyDescent="0.5">
      <c r="A3" s="124" t="s">
        <v>69</v>
      </c>
      <c r="B3" s="103"/>
      <c r="C3" s="103"/>
      <c r="D3" s="123" t="s">
        <v>134</v>
      </c>
      <c r="E3" s="103"/>
      <c r="F3" s="103"/>
      <c r="G3" s="103"/>
      <c r="H3" s="103"/>
      <c r="I3" s="103"/>
      <c r="J3" s="103"/>
      <c r="K3" s="103"/>
      <c r="L3" s="103"/>
      <c r="M3" s="103"/>
      <c r="N3" s="103"/>
      <c r="O3" s="103"/>
      <c r="P3" s="103"/>
      <c r="Q3" s="1"/>
      <c r="R3" s="1"/>
      <c r="S3" s="1"/>
      <c r="T3" s="1"/>
      <c r="U3" s="1"/>
      <c r="V3" s="1"/>
      <c r="W3" s="1"/>
      <c r="X3" s="1"/>
      <c r="Y3" s="1"/>
      <c r="Z3" s="1"/>
    </row>
    <row r="4" spans="1:26" ht="14.25" customHeight="1" x14ac:dyDescent="0.5">
      <c r="A4" s="124" t="s">
        <v>71</v>
      </c>
      <c r="B4" s="103"/>
      <c r="C4" s="103"/>
      <c r="D4" s="123" t="s">
        <v>72</v>
      </c>
      <c r="E4" s="103"/>
      <c r="F4" s="103"/>
      <c r="G4" s="103"/>
      <c r="H4" s="103"/>
      <c r="I4" s="103"/>
      <c r="J4" s="103"/>
      <c r="K4" s="103"/>
      <c r="L4" s="103"/>
      <c r="M4" s="103"/>
      <c r="N4" s="103"/>
      <c r="O4" s="103"/>
      <c r="P4" s="103"/>
      <c r="Q4" s="1"/>
      <c r="R4" s="1"/>
      <c r="S4" s="1"/>
      <c r="T4" s="1"/>
      <c r="U4" s="1"/>
      <c r="V4" s="1"/>
      <c r="W4" s="1"/>
      <c r="X4" s="1"/>
      <c r="Y4" s="1"/>
      <c r="Z4" s="1"/>
    </row>
    <row r="5" spans="1:26" ht="14.25" customHeight="1" x14ac:dyDescent="0.5">
      <c r="A5" s="124" t="s">
        <v>73</v>
      </c>
      <c r="B5" s="103"/>
      <c r="C5" s="103"/>
      <c r="D5" s="123" t="s">
        <v>74</v>
      </c>
      <c r="E5" s="103"/>
      <c r="F5" s="103"/>
      <c r="G5" s="103"/>
      <c r="H5" s="103"/>
      <c r="I5" s="124" t="s">
        <v>75</v>
      </c>
      <c r="J5" s="103"/>
      <c r="K5" s="130">
        <v>43650</v>
      </c>
      <c r="L5" s="103"/>
      <c r="M5" s="103"/>
      <c r="N5" s="103"/>
      <c r="O5" s="103"/>
      <c r="P5" s="103"/>
      <c r="Q5" s="1"/>
      <c r="R5" s="1"/>
      <c r="S5" s="1"/>
      <c r="T5" s="1"/>
      <c r="U5" s="1"/>
      <c r="V5" s="1"/>
      <c r="W5" s="1"/>
      <c r="X5" s="1"/>
      <c r="Y5" s="1"/>
      <c r="Z5" s="1"/>
    </row>
    <row r="6" spans="1:26" ht="14.25" customHeight="1" x14ac:dyDescent="0.5">
      <c r="A6" s="125" t="s">
        <v>76</v>
      </c>
      <c r="B6" s="103"/>
      <c r="C6" s="103"/>
      <c r="D6" s="103"/>
      <c r="E6" s="103"/>
      <c r="F6" s="103"/>
      <c r="G6" s="103"/>
      <c r="H6" s="103"/>
      <c r="I6" s="103"/>
      <c r="J6" s="103"/>
      <c r="K6" s="81"/>
      <c r="L6" s="80"/>
      <c r="M6" s="80"/>
      <c r="N6" s="80"/>
      <c r="O6" s="80"/>
      <c r="P6" s="80"/>
      <c r="Q6" s="1"/>
      <c r="R6" s="1"/>
      <c r="S6" s="1"/>
      <c r="T6" s="1"/>
      <c r="U6" s="1"/>
      <c r="V6" s="1"/>
      <c r="W6" s="1"/>
      <c r="X6" s="1"/>
      <c r="Y6" s="1"/>
      <c r="Z6" s="1"/>
    </row>
    <row r="7" spans="1:26" ht="58.5" customHeight="1" x14ac:dyDescent="0.4">
      <c r="A7" s="82" t="s">
        <v>77</v>
      </c>
      <c r="B7" s="82" t="s">
        <v>108</v>
      </c>
      <c r="C7" s="82" t="s">
        <v>79</v>
      </c>
      <c r="D7" s="82" t="s">
        <v>80</v>
      </c>
      <c r="E7" s="82" t="s">
        <v>81</v>
      </c>
      <c r="F7" s="82" t="s">
        <v>82</v>
      </c>
      <c r="G7" s="82" t="s">
        <v>83</v>
      </c>
      <c r="H7" s="82" t="s">
        <v>84</v>
      </c>
      <c r="I7" s="82" t="s">
        <v>118</v>
      </c>
      <c r="J7" s="82" t="s">
        <v>86</v>
      </c>
      <c r="K7" s="1"/>
      <c r="L7" s="1"/>
      <c r="M7" s="1"/>
      <c r="N7" s="1"/>
      <c r="O7" s="1"/>
      <c r="P7" s="1"/>
      <c r="Q7" s="1"/>
      <c r="R7" s="1"/>
      <c r="S7" s="1"/>
      <c r="T7" s="1"/>
      <c r="U7" s="1"/>
      <c r="V7" s="1"/>
      <c r="W7" s="1"/>
      <c r="X7" s="1"/>
      <c r="Y7" s="1"/>
      <c r="Z7" s="1"/>
    </row>
    <row r="8" spans="1:26" ht="41.25" customHeight="1" x14ac:dyDescent="0.4">
      <c r="A8" s="85">
        <v>1</v>
      </c>
      <c r="B8" s="84" t="s">
        <v>87</v>
      </c>
      <c r="C8" s="100">
        <v>0.40899999999999997</v>
      </c>
      <c r="D8" s="85" t="s">
        <v>88</v>
      </c>
      <c r="E8" s="85" t="s">
        <v>89</v>
      </c>
      <c r="F8" s="85" t="s">
        <v>90</v>
      </c>
      <c r="G8" s="86">
        <v>1</v>
      </c>
      <c r="H8" s="85">
        <v>19</v>
      </c>
      <c r="I8" s="87">
        <f t="shared" ref="I8:I10" si="0">C8/G8</f>
        <v>0.40899999999999997</v>
      </c>
      <c r="J8" s="88">
        <f t="shared" ref="J8:J10" si="1">(I8^2/SUMSQ($I$8:$I$13))*100</f>
        <v>99.629180001957778</v>
      </c>
      <c r="K8" s="1"/>
      <c r="L8" s="1"/>
      <c r="M8" s="1"/>
      <c r="N8" s="1"/>
      <c r="O8" s="1"/>
      <c r="P8" s="1"/>
      <c r="Q8" s="1"/>
      <c r="R8" s="1"/>
      <c r="S8" s="1"/>
      <c r="T8" s="1"/>
      <c r="U8" s="1"/>
      <c r="V8" s="1"/>
      <c r="W8" s="1"/>
      <c r="X8" s="1"/>
      <c r="Y8" s="1"/>
      <c r="Z8" s="1"/>
    </row>
    <row r="9" spans="1:26" ht="32.25" customHeight="1" x14ac:dyDescent="0.4">
      <c r="A9" s="85">
        <v>2</v>
      </c>
      <c r="B9" s="84" t="s">
        <v>91</v>
      </c>
      <c r="C9" s="19">
        <v>4.2999999999999997E-2</v>
      </c>
      <c r="D9" s="2" t="s">
        <v>88</v>
      </c>
      <c r="E9" s="2" t="s">
        <v>92</v>
      </c>
      <c r="F9" s="2" t="s">
        <v>93</v>
      </c>
      <c r="G9" s="4">
        <v>1.73</v>
      </c>
      <c r="H9" s="89" t="s">
        <v>94</v>
      </c>
      <c r="I9" s="87">
        <f t="shared" si="0"/>
        <v>2.4855491329479767E-2</v>
      </c>
      <c r="J9" s="88">
        <f t="shared" si="1"/>
        <v>0.36794647339333508</v>
      </c>
      <c r="K9" s="1"/>
      <c r="L9" s="1"/>
      <c r="M9" s="1"/>
      <c r="N9" s="1"/>
      <c r="O9" s="1"/>
      <c r="P9" s="1"/>
      <c r="Q9" s="1"/>
      <c r="R9" s="1"/>
      <c r="S9" s="1"/>
      <c r="T9" s="1"/>
      <c r="U9" s="1"/>
      <c r="V9" s="1"/>
      <c r="W9" s="1"/>
      <c r="X9" s="1"/>
      <c r="Y9" s="1"/>
      <c r="Z9" s="1"/>
    </row>
    <row r="10" spans="1:26" ht="58.5" customHeight="1" x14ac:dyDescent="0.4">
      <c r="A10" s="85">
        <v>3</v>
      </c>
      <c r="B10" s="84" t="s">
        <v>109</v>
      </c>
      <c r="C10" s="87">
        <v>3.8E-3</v>
      </c>
      <c r="D10" s="85" t="s">
        <v>88</v>
      </c>
      <c r="E10" s="85" t="s">
        <v>92</v>
      </c>
      <c r="F10" s="85" t="s">
        <v>93</v>
      </c>
      <c r="G10" s="86">
        <v>1.73</v>
      </c>
      <c r="H10" s="89" t="s">
        <v>94</v>
      </c>
      <c r="I10" s="87">
        <f t="shared" si="0"/>
        <v>2.1965317919075147E-3</v>
      </c>
      <c r="J10" s="19">
        <f t="shared" si="1"/>
        <v>2.8735246488911632E-3</v>
      </c>
      <c r="K10" s="1"/>
      <c r="L10" s="1"/>
      <c r="M10" s="1"/>
      <c r="N10" s="1"/>
      <c r="O10" s="1"/>
      <c r="P10" s="1"/>
      <c r="Q10" s="1"/>
      <c r="R10" s="1"/>
      <c r="S10" s="1"/>
      <c r="T10" s="1"/>
      <c r="U10" s="1"/>
      <c r="V10" s="1"/>
      <c r="W10" s="1"/>
      <c r="X10" s="1"/>
      <c r="Y10" s="1"/>
      <c r="Z10" s="1"/>
    </row>
    <row r="11" spans="1:26" ht="14.25" customHeight="1" x14ac:dyDescent="0.4">
      <c r="A11" s="85">
        <v>4</v>
      </c>
      <c r="B11" s="84" t="s">
        <v>96</v>
      </c>
      <c r="C11" s="1"/>
      <c r="D11" s="1"/>
      <c r="E11" s="1"/>
      <c r="F11" s="1"/>
      <c r="G11" s="1"/>
      <c r="H11" s="1"/>
      <c r="I11" s="1"/>
      <c r="J11" s="88"/>
      <c r="K11" s="1"/>
      <c r="L11" s="1"/>
      <c r="M11" s="1"/>
      <c r="N11" s="1"/>
      <c r="O11" s="1"/>
      <c r="P11" s="1"/>
      <c r="Q11" s="1"/>
      <c r="R11" s="1"/>
      <c r="S11" s="1"/>
      <c r="T11" s="1"/>
      <c r="U11" s="1"/>
      <c r="V11" s="1"/>
      <c r="W11" s="1"/>
      <c r="X11" s="1"/>
      <c r="Y11" s="1"/>
      <c r="Z11" s="1"/>
    </row>
    <row r="12" spans="1:26" ht="14.25" customHeight="1" x14ac:dyDescent="0.4">
      <c r="A12" s="2"/>
      <c r="B12" s="1"/>
      <c r="C12" s="90"/>
      <c r="D12" s="2"/>
      <c r="E12" s="2"/>
      <c r="F12" s="2"/>
      <c r="G12" s="2"/>
      <c r="H12" s="2"/>
      <c r="I12" s="50" t="s">
        <v>44</v>
      </c>
      <c r="J12" s="91">
        <f>SUM(J8:J11)</f>
        <v>100</v>
      </c>
      <c r="K12" s="1"/>
      <c r="L12" s="92"/>
      <c r="M12" s="1"/>
      <c r="N12" s="1"/>
      <c r="O12" s="1"/>
      <c r="P12" s="1"/>
      <c r="Q12" s="1"/>
      <c r="R12" s="1"/>
      <c r="S12" s="1"/>
      <c r="T12" s="1"/>
      <c r="U12" s="1"/>
      <c r="V12" s="1"/>
      <c r="W12" s="1"/>
      <c r="X12" s="1"/>
      <c r="Y12" s="1"/>
      <c r="Z12" s="1"/>
    </row>
    <row r="13" spans="1:26" ht="14.25" customHeight="1" x14ac:dyDescent="0.4">
      <c r="A13" s="2"/>
      <c r="B13" s="1"/>
      <c r="C13" s="90"/>
      <c r="D13" s="2"/>
      <c r="E13" s="2"/>
      <c r="F13" s="2"/>
      <c r="G13" s="2"/>
      <c r="H13" s="2"/>
      <c r="I13" s="2"/>
      <c r="J13" s="91"/>
      <c r="K13" s="1"/>
      <c r="L13" s="1"/>
      <c r="M13" s="1"/>
      <c r="N13" s="1"/>
      <c r="O13" s="1"/>
      <c r="P13" s="1"/>
      <c r="Q13" s="1"/>
      <c r="R13" s="1"/>
      <c r="S13" s="1"/>
      <c r="T13" s="1"/>
      <c r="U13" s="1"/>
      <c r="V13" s="1"/>
      <c r="W13" s="1"/>
      <c r="X13" s="1"/>
      <c r="Y13" s="1"/>
      <c r="Z13" s="1"/>
    </row>
    <row r="14" spans="1:26" ht="14.25" customHeight="1" x14ac:dyDescent="0.55000000000000004">
      <c r="A14" s="1"/>
      <c r="B14" s="93" t="s">
        <v>97</v>
      </c>
      <c r="C14" s="94" t="s">
        <v>135</v>
      </c>
      <c r="D14" s="93"/>
      <c r="E14" s="93"/>
      <c r="F14" s="93"/>
      <c r="G14" s="93"/>
      <c r="H14" s="93"/>
      <c r="I14" s="93">
        <f>SQRT(SUMSQ(I8:I13))</f>
        <v>0.40976044245527493</v>
      </c>
      <c r="J14" s="91"/>
      <c r="K14" s="1"/>
      <c r="L14" s="1"/>
      <c r="M14" s="1"/>
      <c r="N14" s="1"/>
      <c r="O14" s="1"/>
      <c r="P14" s="1"/>
      <c r="Q14" s="1"/>
      <c r="R14" s="1"/>
      <c r="S14" s="1"/>
      <c r="T14" s="1"/>
      <c r="U14" s="1"/>
      <c r="V14" s="1"/>
      <c r="W14" s="1"/>
      <c r="X14" s="1"/>
      <c r="Y14" s="1"/>
      <c r="Z14" s="1"/>
    </row>
    <row r="15" spans="1:26" ht="14.25" customHeight="1" x14ac:dyDescent="0.4">
      <c r="A15" s="1"/>
      <c r="B15" s="95" t="s">
        <v>99</v>
      </c>
      <c r="C15" s="96" t="s">
        <v>136</v>
      </c>
      <c r="D15" s="95"/>
      <c r="E15" s="95"/>
      <c r="F15" s="95"/>
      <c r="G15" s="95"/>
      <c r="H15" s="95"/>
      <c r="I15" s="95">
        <f>$I$14*2</f>
        <v>0.81952088491054986</v>
      </c>
      <c r="J15" s="1"/>
      <c r="K15" s="1"/>
      <c r="L15" s="1"/>
      <c r="M15" s="1"/>
      <c r="N15" s="1"/>
      <c r="O15" s="1"/>
      <c r="P15" s="1"/>
      <c r="Q15" s="1"/>
      <c r="R15" s="1"/>
      <c r="S15" s="1"/>
      <c r="T15" s="1"/>
      <c r="U15" s="1"/>
      <c r="V15" s="1"/>
      <c r="W15" s="1"/>
      <c r="X15" s="1"/>
      <c r="Y15" s="1"/>
      <c r="Z15" s="1"/>
    </row>
    <row r="16" spans="1:26" ht="14.25" customHeight="1" x14ac:dyDescent="0.4">
      <c r="A16" s="1"/>
      <c r="B16" s="95" t="s">
        <v>99</v>
      </c>
      <c r="C16" s="96" t="s">
        <v>137</v>
      </c>
      <c r="D16" s="95"/>
      <c r="E16" s="95"/>
      <c r="F16" s="95"/>
      <c r="G16" s="95"/>
      <c r="H16" s="95"/>
      <c r="I16" s="95">
        <f>$I$14*3</f>
        <v>1.2292813273658247</v>
      </c>
      <c r="J16" s="1"/>
      <c r="K16" s="1"/>
      <c r="L16" s="1"/>
      <c r="M16" s="1"/>
      <c r="N16" s="1"/>
      <c r="O16" s="1"/>
      <c r="P16" s="1"/>
      <c r="Q16" s="1"/>
      <c r="R16" s="1"/>
      <c r="S16" s="1"/>
      <c r="T16" s="1"/>
      <c r="U16" s="1"/>
      <c r="V16" s="1"/>
      <c r="W16" s="1"/>
      <c r="X16" s="1"/>
      <c r="Y16" s="1"/>
      <c r="Z16" s="1"/>
    </row>
    <row r="17" spans="1:26" ht="14.25" customHeight="1" x14ac:dyDescent="0.45">
      <c r="A17" s="1"/>
      <c r="B17" s="97" t="s">
        <v>102</v>
      </c>
      <c r="C17" s="101">
        <f t="shared" ref="C17:C18" si="2">I15</f>
        <v>0.81952088491054986</v>
      </c>
      <c r="D17" s="97"/>
      <c r="E17" s="99" t="s">
        <v>138</v>
      </c>
      <c r="F17" s="1"/>
      <c r="G17" s="1"/>
      <c r="H17" s="1"/>
      <c r="I17" s="1"/>
      <c r="J17" s="1"/>
      <c r="K17" s="1"/>
      <c r="L17" s="1"/>
      <c r="M17" s="1"/>
      <c r="N17" s="1"/>
      <c r="O17" s="1"/>
      <c r="P17" s="1"/>
      <c r="Q17" s="1"/>
      <c r="R17" s="1"/>
      <c r="S17" s="1"/>
      <c r="T17" s="1"/>
      <c r="U17" s="1"/>
      <c r="V17" s="1"/>
      <c r="W17" s="1"/>
      <c r="X17" s="1"/>
      <c r="Y17" s="1"/>
      <c r="Z17" s="1"/>
    </row>
    <row r="18" spans="1:26" ht="14.25" customHeight="1" x14ac:dyDescent="0.45">
      <c r="A18" s="1"/>
      <c r="B18" s="97" t="s">
        <v>102</v>
      </c>
      <c r="C18" s="98">
        <f t="shared" si="2"/>
        <v>1.2292813273658247</v>
      </c>
      <c r="D18" s="97"/>
      <c r="E18" s="99" t="s">
        <v>139</v>
      </c>
      <c r="F18" s="1"/>
      <c r="G18" s="1"/>
      <c r="H18" s="1"/>
      <c r="I18" s="1"/>
      <c r="J18" s="1"/>
      <c r="K18" s="1"/>
      <c r="L18" s="1"/>
      <c r="M18" s="1"/>
      <c r="N18" s="1"/>
      <c r="O18" s="1"/>
      <c r="P18" s="1"/>
      <c r="Q18" s="1"/>
      <c r="R18" s="1"/>
      <c r="S18" s="1"/>
      <c r="T18" s="1"/>
      <c r="U18" s="1"/>
      <c r="V18" s="1"/>
      <c r="W18" s="1"/>
      <c r="X18" s="1"/>
      <c r="Y18" s="1"/>
      <c r="Z18" s="1"/>
    </row>
    <row r="19" spans="1:26" ht="14.25"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31.5" customHeight="1" x14ac:dyDescent="0.4">
      <c r="A20" s="126" t="s">
        <v>140</v>
      </c>
      <c r="B20" s="103"/>
      <c r="C20" s="103"/>
      <c r="D20" s="103"/>
      <c r="E20" s="103"/>
      <c r="F20" s="103"/>
      <c r="G20" s="103"/>
      <c r="H20" s="103"/>
      <c r="I20" s="103"/>
      <c r="J20" s="103"/>
      <c r="K20" s="103"/>
      <c r="L20" s="103"/>
      <c r="M20" s="103"/>
      <c r="N20" s="80"/>
      <c r="O20" s="80"/>
      <c r="P20" s="80"/>
      <c r="Q20" s="80"/>
      <c r="R20" s="80"/>
      <c r="S20" s="80"/>
      <c r="T20" s="80"/>
      <c r="U20" s="80"/>
      <c r="V20" s="80"/>
      <c r="W20" s="80"/>
      <c r="X20" s="80"/>
      <c r="Y20" s="80"/>
      <c r="Z20" s="80"/>
    </row>
    <row r="21" spans="1:26" ht="14.25" customHeight="1" x14ac:dyDescent="0.4">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A20:M20"/>
    <mergeCell ref="A1:R1"/>
    <mergeCell ref="A2:C2"/>
    <mergeCell ref="D2:P2"/>
    <mergeCell ref="A3:C3"/>
    <mergeCell ref="D3:P3"/>
    <mergeCell ref="A4:C4"/>
    <mergeCell ref="D4:P4"/>
    <mergeCell ref="A5:C5"/>
    <mergeCell ref="D5:H5"/>
    <mergeCell ref="I5:J5"/>
    <mergeCell ref="K5:P5"/>
    <mergeCell ref="A6:J6"/>
  </mergeCells>
  <pageMargins left="0.7" right="0.7" top="0.75" bottom="0.75" header="0" footer="0"/>
  <pageSetup orientation="landscape"/>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2.640625" defaultRowHeight="15" customHeight="1" x14ac:dyDescent="0.35"/>
  <cols>
    <col min="1" max="26" width="7.640625" customWidth="1"/>
  </cols>
  <sheetData>
    <row r="1" ht="14.25" customHeight="1" x14ac:dyDescent="0.35"/>
    <row r="2" ht="14.25" customHeight="1" x14ac:dyDescent="0.35"/>
    <row r="3" ht="14.25" customHeight="1" x14ac:dyDescent="0.35"/>
    <row r="4" ht="14.25" customHeight="1" x14ac:dyDescent="0.35"/>
    <row r="5" ht="14.25" customHeight="1" x14ac:dyDescent="0.35"/>
    <row r="6" ht="14.25" customHeight="1" x14ac:dyDescent="0.35"/>
    <row r="7" ht="14.25" customHeight="1" x14ac:dyDescent="0.35"/>
    <row r="8" ht="14.25" customHeight="1" x14ac:dyDescent="0.35"/>
    <row r="9" ht="14.25" customHeight="1" x14ac:dyDescent="0.35"/>
    <row r="10" ht="14.25" customHeight="1" x14ac:dyDescent="0.35"/>
    <row r="11" ht="14.25" customHeight="1" x14ac:dyDescent="0.35"/>
    <row r="12" ht="14.25" customHeight="1" x14ac:dyDescent="0.35"/>
    <row r="13" ht="14.25" customHeight="1" x14ac:dyDescent="0.35"/>
    <row r="14" ht="14.25" customHeight="1" x14ac:dyDescent="0.35"/>
    <row r="15" ht="14.25" customHeight="1" x14ac:dyDescent="0.35"/>
    <row r="16"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Trigger Pull Data Version 2</vt:lpstr>
      <vt:lpstr>Levene's Modified Test</vt:lpstr>
      <vt:lpstr>Revolver in SA</vt:lpstr>
      <vt:lpstr>Revolver in DA</vt:lpstr>
      <vt:lpstr>Pistol</vt:lpstr>
      <vt:lpstr>Rifle</vt:lpstr>
      <vt:lpstr>Shotgun</vt:lpstr>
      <vt:lpstr>spring const. vs. T</vt:lpstr>
      <vt:lpstr>'spring const. vs. T'!OLE_LINK1</vt:lpstr>
      <vt:lpstr>'spring const. vs. T'!OLE_LINK7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Alvarez Bacha, Carey</dc:creator>
  <cp:lastModifiedBy>Teresa Ambrosius</cp:lastModifiedBy>
  <dcterms:created xsi:type="dcterms:W3CDTF">2020-09-08T16:58:21Z</dcterms:created>
  <dcterms:modified xsi:type="dcterms:W3CDTF">2022-10-13T13:22:50Z</dcterms:modified>
</cp:coreProperties>
</file>